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EÜ KKK\Végleges_táblák\Mentőápoló\"/>
    </mc:Choice>
  </mc:AlternateContent>
  <xr:revisionPtr revIDLastSave="0" documentId="8_{54F62000-6BAE-419F-A1DA-12E4A995DDEA}" xr6:coauthVersionLast="47" xr6:coauthVersionMax="47" xr10:uidLastSave="{00000000-0000-0000-0000-000000000000}"/>
  <bookViews>
    <workbookView xWindow="-120" yWindow="-120" windowWidth="29040" windowHeight="15990" xr2:uid="{00000000-000D-0000-FFFF-FFFF00000000}"/>
  </bookViews>
  <sheets>
    <sheet name="6.2" sheetId="4" r:id="rId1"/>
    <sheet name="6.3" sheetId="3" r:id="rId2"/>
    <sheet name="6.4" sheetId="2" r:id="rId3"/>
  </sheets>
  <definedNames>
    <definedName name="_xlnm._FilterDatabase" localSheetId="0" hidden="1">'6.2'!$A$1:$H$264</definedName>
    <definedName name="_xlnm._FilterDatabase" localSheetId="1" hidden="1">'6.3'!$A$1:$H$662</definedName>
    <definedName name="_xlnm._FilterDatabase" localSheetId="2" hidden="1">'6.4'!$A$1:$H$554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H6" i="4" l="1"/>
  <c r="F261" i="4" s="1"/>
  <c r="H14" i="4"/>
  <c r="H19" i="4"/>
  <c r="H28" i="4"/>
  <c r="H34" i="4"/>
  <c r="H54" i="4"/>
  <c r="H67" i="4"/>
  <c r="H74" i="4"/>
  <c r="H84" i="4"/>
  <c r="H103" i="4"/>
  <c r="H109" i="4"/>
  <c r="H117" i="4"/>
  <c r="H131" i="4"/>
  <c r="H137" i="4"/>
  <c r="H143" i="4"/>
  <c r="H158" i="4"/>
  <c r="H166" i="4"/>
  <c r="H178" i="4"/>
  <c r="H185" i="4"/>
  <c r="H198" i="4"/>
  <c r="H204" i="4"/>
  <c r="H217" i="4"/>
  <c r="H223" i="4"/>
  <c r="H229" i="4"/>
  <c r="H234" i="4"/>
  <c r="H238" i="4"/>
  <c r="H247" i="4"/>
  <c r="H253" i="4"/>
  <c r="H259" i="4"/>
  <c r="H10" i="3"/>
  <c r="F323" i="3" s="1"/>
  <c r="H36" i="3"/>
  <c r="H48" i="3"/>
  <c r="H54" i="3"/>
  <c r="H66" i="3"/>
  <c r="H88" i="3"/>
  <c r="H123" i="3"/>
  <c r="H131" i="3"/>
  <c r="H140" i="3"/>
  <c r="H146" i="3"/>
  <c r="H172" i="3"/>
  <c r="H184" i="3"/>
  <c r="H193" i="3"/>
  <c r="H267" i="3"/>
  <c r="H279" i="3"/>
  <c r="H286" i="3"/>
  <c r="H294" i="3"/>
  <c r="H301" i="3"/>
  <c r="H314" i="3"/>
  <c r="H321" i="3"/>
  <c r="F216" i="2"/>
  <c r="H16" i="2"/>
  <c r="H21" i="2"/>
  <c r="H31" i="2"/>
  <c r="H44" i="2"/>
  <c r="H52" i="2"/>
  <c r="H62" i="2"/>
  <c r="H73" i="2"/>
  <c r="H86" i="2"/>
  <c r="H94" i="2"/>
  <c r="H113" i="2"/>
  <c r="H120" i="2"/>
  <c r="H127" i="2"/>
  <c r="H135" i="2"/>
  <c r="H143" i="2"/>
  <c r="H150" i="2"/>
  <c r="H161" i="2"/>
  <c r="H178" i="2"/>
  <c r="H185" i="2"/>
  <c r="H196" i="2"/>
  <c r="H200" i="2"/>
  <c r="H214" i="2"/>
</calcChain>
</file>

<file path=xl/sharedStrings.xml><?xml version="1.0" encoding="utf-8"?>
<sst xmlns="http://schemas.openxmlformats.org/spreadsheetml/2006/main" count="1203" uniqueCount="703">
  <si>
    <t>Sorszám</t>
  </si>
  <si>
    <t>Javasolt tananyagegységek</t>
  </si>
  <si>
    <t>Készségek, képességek</t>
  </si>
  <si>
    <t>Ismeretek</t>
  </si>
  <si>
    <t>Elvárt viselkedésmódok, attitűdök</t>
  </si>
  <si>
    <t>Önállóság és felelősség mértéke</t>
  </si>
  <si>
    <t>Javasolt tananyagelemek</t>
  </si>
  <si>
    <t>Javasolt időkeret átlag-óraszáma</t>
  </si>
  <si>
    <t>A mentésben rendelkezésre álló kommunikációs eszközök igénybevételével kommunikál a beteg, a betegellátás és az optimális betegút megválasztása érdekében.</t>
  </si>
  <si>
    <t>Alkalmazói szinten ismeri a sürgősségi ellátás és a bevetésirányítás rendszerét, a sürgősségi ellátás infokommunikációs és telekommunikációs eszközeit, azok használatát, valamint az állami mentőszolgálat/sürgősségi osztály vonatkozó Szabványos Eljárásrendjeinek rendelkezéseit.</t>
  </si>
  <si>
    <t>A sürgősségi ellátórendszerben magabiztosan eligazodva képviseli a mentési lánc elemeit és prioritásait. Kész megfelelő kommunikációt folytatni a mentésirányítással, betegszállítás-irányítással, társszervekkel, kórházakkal, más mentőegységekkel.</t>
  </si>
  <si>
    <t>Önállóan és a mentésirányítás útmutatása alapján eligazodik a sürgősségi ellátás és a bevetésirányítás rendszereiben. Mentésszervezési kommunikációját az állami mentőszolgálat/ sürgősségi osztály vonatkozó Szabványos Eljárásrendjében rögzített ISBAR protokoll előírásai alapján végzi.</t>
  </si>
  <si>
    <t>Prehospitális sürgősségi ellátás</t>
  </si>
  <si>
    <t>Intrahospitalis sürgősségi ellátás</t>
  </si>
  <si>
    <t xml:space="preserve">Kritikus állapotú betegek ápolási gyakorlata </t>
  </si>
  <si>
    <t>Mentés és sürgősségi ellátás szervezése</t>
  </si>
  <si>
    <t>Oxiológiai és sürgősségi ellátás alapjai</t>
  </si>
  <si>
    <t>A mentési és sürgősségi ellátórendszer</t>
  </si>
  <si>
    <t>Minőségbiztosítás és betegbiztonság az oxiológiai és sürgősségi ellátásban</t>
  </si>
  <si>
    <t>Prehospitális ellátás</t>
  </si>
  <si>
    <t>Optimális betegút szervezése</t>
  </si>
  <si>
    <t xml:space="preserve">Összesen: </t>
  </si>
  <si>
    <t>Elsősegélynyújtást oktat laikusok számára.</t>
  </si>
  <si>
    <t>Tudja az alapszintű elsősegélynyújtás szakmai és oktatási ismereteit és azok gyakorlati alkalmazását, a 4 lépcsős oktatási módszert.</t>
  </si>
  <si>
    <t>A 4 lépcsős oktatási, készségátadási módszert alkalmazza az elsősegélynyújtás oktatására.</t>
  </si>
  <si>
    <t>Elsősegélynyújtás oktatás és prevenciós tevékenység alapjai</t>
  </si>
  <si>
    <t>A helyszínen   tájékozódik, annak biztonságosságát felméri és biztosítja.</t>
  </si>
  <si>
    <t>Komplexitásában és összefüggéseiben ismeri a helyszínen történő tájékozódás tevékenységeit, a kriminális helyszín ismérveit, a biztonságos helyszín feltételeit, a helyszín biztonságossá tételének módszereit, a kimentés tevékenységeit, a betegvizsgálatot befolyásoló körülményeket, az állami mentőszolgálat/sürgősségi osztály vonatkozó Szabványos Eljárásrendjeinek rendelkezéseit.</t>
  </si>
  <si>
    <t>Minőségorientáltan és precízen folytatja a helyszíni tevékenységét.</t>
  </si>
  <si>
    <t>A helyszínnel kapcsolatos tevékenységeit önállóan, felelősen végzi.</t>
  </si>
  <si>
    <t>Helyszín</t>
  </si>
  <si>
    <t>ABCDE-szemlélet</t>
  </si>
  <si>
    <t>Oxiológiai és sürgősségi kórképek ellátása</t>
  </si>
  <si>
    <t>Traumatológia oxiológiai és sürgősségi specifikumai</t>
  </si>
  <si>
    <t>Toxikológia</t>
  </si>
  <si>
    <t>Környezeti ártalmak</t>
  </si>
  <si>
    <t>A beteg állapotát felméri és az életveszélyt jelentő állapotokat az eljárásrendnek megfelelően ellátja.</t>
  </si>
  <si>
    <t>Az ellátás során mindvégig a beteg érdekeit szem előtt tartva, empatikusan és minőségorientáltan nyújt segítséget.</t>
  </si>
  <si>
    <t>Felelősen és önállóan méri fel a beteg állapotát az ABCDE és ccABCDE-szemlélet szerint, az életkori sajátosságok figyelembevételével. A beteg állapotának megfelelően hoz döntéseket az ellátásról. A mentőegység vezetőjeként, vagy tagjaként, munkájáért felelősséget vállalva vezeti és/vagy végzi a bajbajutott mentését.</t>
  </si>
  <si>
    <t>Kritikus állapotú betegek ellátása</t>
  </si>
  <si>
    <t>Kritikus állapotú betegek ápolási gyakorlata</t>
  </si>
  <si>
    <t>Belgyógyászati sürgősségi állapotok</t>
  </si>
  <si>
    <t>Figyelemmel kíséri a beteg állapotát, állapotának változásait.</t>
  </si>
  <si>
    <t>A sérült/beteg szállításának előkészítése és lebonyolítása</t>
  </si>
  <si>
    <t>Beteg transzportját előkészíti és lebonyolítja.</t>
  </si>
  <si>
    <t>Felismeri és azonosítja a mentő és betegszállító járművek jellemzőit. Behatóan ismeri a betegszállíthatóság megítélésének és szállításra történő előkészítésének módszereit, az ISBAR elemeit és alkalmazását.  Átfogóan ismeri a hővédelem eszközeit és módszereit, az eszközös és eszköz nélküli mobilizálás gyakorlati kivitelezését, a beteg pozicionálásának elméletét és gyakorlatát. Tudja a szállítási trauma fogalmát, megelőzésének és csökkentésének lehetőségeit, a szállítás alatti lehetséges testhelyzetek kialakításának szabályait, az állami mentőszolgálat/sürgősségi osztály vonatkozó Szabványos Eljárásrendjeinek rendelkezéseit. Érti a megkülönböztető jelzés használatának szabályait, ismeri a légi és vízi mentőjárművek mentési specialitásait.</t>
  </si>
  <si>
    <t>Törekszik a beteg és a hozzátartozó teljes körű tájékoztatására és az előkészítő tevékenységekbe történő bevonására. A transzport szervezése kapcsán ügyel a fenntarthatósági szempontokra.</t>
  </si>
  <si>
    <t>Magasabb szakmai végzettségű szakember hiányában a mentőgépkocsi mentőegységének tevékenységét irányítja.</t>
  </si>
  <si>
    <t>Infokommunikációs ismeretek</t>
  </si>
  <si>
    <t>Sérüléseket felismer és ellát, a rögzítő eszközöket alkalmazza.</t>
  </si>
  <si>
    <t>Komplexitásában ismeri a ccABCDE-szemléletet. Felismeri a sérülések típusait. Tudja a sérülések ellátási módszereit, ellátásának elemeit, folyamatát és gyakorlatát. Átfogóan ismeri a rögzítő eszközök fajtáit, alkalmazásuk szabályait, elemeit, folyamatát és gyakorlatát, az állami mentőszolgálat/sürgősségi osztály vonatkozó Szabványos Eljárásrendjeinek rendelkezéseit.</t>
  </si>
  <si>
    <t>Kész csoporttevékenységként végrehajtani a sérülések felismerését és ellátását, a rögzítő eszközök alkalmazását.</t>
  </si>
  <si>
    <t>Felelősen közreműködik a sérülések ellátásában, a rögzítő eszközök alkalmazásában az állami mentőszolgálat/sürgősségi osztály vonatkozó Szabványos Eljárásrendjeiben rögzített metodika szerint.</t>
  </si>
  <si>
    <t>Az életet veszélyeztető belgyógyászati kórképeket felismeri, az eljárásrendben leírtak alapján ellátja azokat.</t>
  </si>
  <si>
    <t>Részletesen ismeri az életet veszélyeztető belgyógyászati kórképek tüneteit, ellátásuk elemeit, folyamatát és gyakorlatát, az állami mentőszolgálat/sürgősségi osztály vonatkozó Szabványos Eljárásrendjeinek rendelkezéseit.</t>
  </si>
  <si>
    <t>Törekszik a betegjogok érvényesítésére az életveszélyes állapotban lévő betegek esetében is.</t>
  </si>
  <si>
    <t>A belgyógyászati kórképek felismerése és ellátása során betartja és betartatja az állami mentőszolgálat/sürgősségi osztály vonatkozó Szabványos Eljárásrendjeiben meghatározott protokollokat.</t>
  </si>
  <si>
    <t>Az eszmélet és a tudat kóros elváltozásait, illetve a stroke állapotot felismeri és az utasításnak megfelelően ellátja.</t>
  </si>
  <si>
    <t>Tudja az eszmélet és tudat élettanát és kórtanát. Alkalmazói szinten ismeri az eszméletzavar ellátásának elemeit, folyamatát és gyakorlatát. Komplexitásában ismeri a ccABCDE-szemléletet, az állami mentőszolgálat/sürgősségi osztály vonatkozó Szabványos Eljárásrendjeinek rendelkezéseit.</t>
  </si>
  <si>
    <t>Minőségorientáltan és szakszerűen választja ki és hajtja végre a szükséges betegellátási tevékenységeket, illetve azok kombinációját.</t>
  </si>
  <si>
    <t>Az állami mentőszolgálat vonatkozó Szabványos Eljárásrendjeiben meghatározott protokollok szerinti betegellátás szabályait önállóan, utasításra és másokkal együttműködve is betartja.</t>
  </si>
  <si>
    <t>Neurológiai sürgősségi állapotok</t>
  </si>
  <si>
    <t>A beteg invazív és non-invazív gyógyszerelésében együttműködik az eljárásrendben leírtak alapján.</t>
  </si>
  <si>
    <t>Tudja és részletesen ismeri a szubkután, intramuszkuláris, intravénás, inhalációs, rektális, intranazális, intraosszeális gyógyszer- és folyadékbevitel alkalmazási szabályait, a perifériás vénabiztosítás és intraosszeális technika kivitelezését, az állami mentőszolgálat/sürgősségi osztály vonatkozó Szabványos Eljárásrendjeinek rendelkezéseit.</t>
  </si>
  <si>
    <t>Tiszteletben tartja a betegek fájdalomtűrő képességének különbözőségeit, törekszik a lehető legnagyobb mértékű, de a betegellátás hatékonyságát károsan nem befolyásoló mértékű empatikus hozzáállásra.</t>
  </si>
  <si>
    <t>Alkalmazza az állami mentőszolgálat/sürgősségi osztály vonatkozó Szabványos Eljárásrendjeiben meghatározott betegellátási szabályokat.</t>
  </si>
  <si>
    <t>Gyógyszertani és terápiás alapismeretek</t>
  </si>
  <si>
    <t>Terápiás alapfogalmak</t>
  </si>
  <si>
    <t>Gyógyszertani alapfogalmak</t>
  </si>
  <si>
    <t>Gyógyszerformák</t>
  </si>
  <si>
    <t>Gyógyszerbejuttatási módok</t>
  </si>
  <si>
    <t>Gyógyszerinterakciók és ellátásuk</t>
  </si>
  <si>
    <t>A gyógyszerelés életkori sajátosságai</t>
  </si>
  <si>
    <t>A gyógyszerelés szabályai</t>
  </si>
  <si>
    <t>Láz- és fájdalomcsillapítás</t>
  </si>
  <si>
    <t>ALS szintű mentőegység mentőápolói tevékenységei</t>
  </si>
  <si>
    <t>ALS szintű beavatkozások asszisztálása</t>
  </si>
  <si>
    <t>A csecsemő- és gyermekkori speciális kórképeket felismeri, az eljárásrendben leírtak alapján azokat ellátja.</t>
  </si>
  <si>
    <t>ABCDE-szemléletű vizsgálat során felismeri a csecsemő- és gyermekkori speciális kórképeket. Alkalmazói szinten ismeri a csecsemő- és gyermekkorban előforduló speciális kórképek kórtanát, ellátásuk elemeit, folyamatát és gyakorlatát, az állami mentőszolgálat/sürgősségi osztály vonatkozó Szabványos Eljárásrendjeinek rendelkezéseit.</t>
  </si>
  <si>
    <t>A csecsemő- és gyermekellátás során törekszik a szülői jelenlét teljes körű biztosítására.</t>
  </si>
  <si>
    <t>A csecsemő- és gyermekkori speciális kórképeket az állami mentőszolgálat/sürgősségi osztály vonatkozó Szabványos Eljárásrend előírásait betartva látja el.</t>
  </si>
  <si>
    <t>Csecsemő és gyermek ellátás oxiológiai és sürgősségi specifikumai</t>
  </si>
  <si>
    <t>Helyszíni szülés levezetésében részt vesz.</t>
  </si>
  <si>
    <t>Felismeri a kitolási szak élettani jeleit. Ismeri a szülés szakaszait. Ismeri az újszülöttek prehospitális ellátásának lépéseit. Tudja az újszülöttek lehűlés elleni védelme biztosításának lehetőségeit. Tudja és érti az állami mentőszolgálat/sürgősségi osztály vonatkozó Szabványos Eljárásrendjeinek rendelkezéseit.</t>
  </si>
  <si>
    <t>Értékként tekint a korai anya-gyermek kapcsolat biztosítására és elkötelezett a megvalósítására vonatkozóan.</t>
  </si>
  <si>
    <t>A helyszíni normál szülés levezetésénél együttműködik a mentőegység tagjaival, az állami mentőszolgálat/sürgősségi osztály vonatkozó Szabványos Eljárásrend előírásait betartja.</t>
  </si>
  <si>
    <t>Szülészet-nőgyógyászat oxiológiai és sürgősségi specifikumai</t>
  </si>
  <si>
    <t>Mérgezést szenvedett beteg ellátásában együttműködően részt vesz az eljárásrendben leírtak alapján.</t>
  </si>
  <si>
    <t>A mérgezések kórtanát tudja, felismeri az egyes mérgezéseket. Tudja és érti az állami mentőszolgálat/sürgősségi osztály vonatkozó Szabványos Eljárásrendjeinek rendelkezéseit.</t>
  </si>
  <si>
    <t>A mérgezett beteg ellátásának szervezése során szem előtt tartja az ellátók és a környezetben lévő további személyek esetleges véletlen expozíciójának elkerülését.</t>
  </si>
  <si>
    <t>Az állami mentőszolgálat/sürgősségi osztály vonatkozó Szabványos Eljárásrendje szerint együttműködik a mentőegység tagjaival a mérgezést szenvedett beteg ellátása során.</t>
  </si>
  <si>
    <t>Alapszintű újraélesztést végez felnőtt és gyermek páciensen.</t>
  </si>
  <si>
    <t>Felismeri az életjelenségek hiányát. Tudja és érti az állami mentőszolgálat/sürgősségi osztály vonatkozó Szabványos Eljárásrendjeinek rendelkezéseit.</t>
  </si>
  <si>
    <t>Tiszteletben tartja a hozzátartozók jelenlétére vonatkozó kéréseket.</t>
  </si>
  <si>
    <t>Felelős döntéseket hoz, csapatban együttműködve végzi az állami mentőszolgálat/sürgősségi osztály vonatkozó Szabványos Eljárásrendje szerinti alapszintű újraélesztést (BLS, xBLS, PBLS, ILS).</t>
  </si>
  <si>
    <t>Újraélesztés</t>
  </si>
  <si>
    <t>Újraélesztés alapjai</t>
  </si>
  <si>
    <t>Helyszíni észlelők és a mentésirányító szerepe az újraélesztés során</t>
  </si>
  <si>
    <t>BLS (Basic Life Support) alapszintű újraélesztés</t>
  </si>
  <si>
    <t>Csecsemő/gyermek újraélesztés</t>
  </si>
  <si>
    <t>Emelt szintű újraélesztés során a megfelelő eszközöket és módszereket alkalmazva, speciális körülmények között végez mentőápolói feladatokat.</t>
  </si>
  <si>
    <t>Tudja az ALS algoritmus elemeit és folyamatát. Tudja és érti az állami mentőszolgálat/sürgősségi osztály vonatkozó Szabványos Eljárásrendjeinek rendelkezéseit.</t>
  </si>
  <si>
    <t>Nyitott a speciális körülmények között végzett újraélesztési tevékenység csapatmunkában és munkamegosztáson alapuló ellátására.</t>
  </si>
  <si>
    <t>Orvos/mentőtiszt vezetői irányításával és másokkal együttműködve végzi az emelt szintű újraélesztés során a mentőápolói feladatokat az állami mentőszolgálat/sürgősségi osztály vonatkozó Szabványos Eljárásrendje szerint.</t>
  </si>
  <si>
    <t>ALS (Advanced Life Support) emeltszintű újraélesztés</t>
  </si>
  <si>
    <t>Keringésmegállás speciális helyzetekben, környezetben, esetekben, betegeknél</t>
  </si>
  <si>
    <t>A periarreszt ritmuszavarok tüneteit felismeri, és részt vesz a postresustitacios eljárásokban.</t>
  </si>
  <si>
    <t>Tudja a periarreszt ritmuszavarok tüneteit, postresustitácios eljárásokat alkalmaz, alkalmazásukban közreműködik. Behatóan ismeri az ALS mentőegység felszerelését, alkalmazásának szabályait, az állami mentőszolgálat/sürgősségi osztály vonatkozó Szabványos Eljárásrendjeinek rendelkezéseit.</t>
  </si>
  <si>
    <t>Tiszteletben tartja az emberi életet.</t>
  </si>
  <si>
    <t>Az állami mentőszolgálat/sürgősségi osztály vonatkozó Szabványos Eljárásrend előírásait betartja a postresustitacios eljárások kivitelezésénél.</t>
  </si>
  <si>
    <t>Periarrest ritmuszavarok</t>
  </si>
  <si>
    <t>Számítógép-vezérelt mentéstechnikai eszközöket működtet.</t>
  </si>
  <si>
    <t>Felhasználói szinten ismeri a számítógép-vezérelt mentéstechnikai eszközök működését. Érti és megérti a készülékek által megjelenített állapot- és hibaüzeneteket.</t>
  </si>
  <si>
    <t>Fogékony az új elektronikus mentéstechnikai eszközök használatának elsajátítására.</t>
  </si>
  <si>
    <t>Betartja és betartatja a használati útmutató leírása szerinti működtetés szabályait.</t>
  </si>
  <si>
    <t>Intenzív betegellátás</t>
  </si>
  <si>
    <t>Aneszteziológia beavatkozások</t>
  </si>
  <si>
    <t>Tömeges esemény, katasztrófahelyzetek felszámolásában az orvos, vagy mentőtiszt utasításának megfelelően közreműködik az eljárásrendben leírtak alapján.</t>
  </si>
  <si>
    <t>Alkalmazói szinten ismeri az állami mentőszolgálat/sürgősségi osztály vonatkozó Szabványos Eljárásrendje tartalmát.</t>
  </si>
  <si>
    <t>Elfogadja és elkötelezetten hajtja végre a kárhelyparancsnok utasításait. Tömeges baleseti helyszín környezetvédelmi szempontjait szem előtt tartja.</t>
  </si>
  <si>
    <t>A tömeges esemény és katasztrófahelyzetek felszámolásában az egészségügyi kárhelyparancsnok utasításai alapján, az állami mentőszolgálat/sürgősségi osztály vonatkozó Szabványos Eljárásrendje szerint vesz részt.</t>
  </si>
  <si>
    <t>Tömeges események/katasztrófa ellátás</t>
  </si>
  <si>
    <t>Tömeges események és katasztrófa ellátás alapjai</t>
  </si>
  <si>
    <t>MIMMS</t>
  </si>
  <si>
    <t>Ellátás szervezési és dokumentációs sajátosságok</t>
  </si>
  <si>
    <t>Papír alapú és elektronikus egészségügyi dokumentációt vezet.</t>
  </si>
  <si>
    <t>Részletesen ismeri a dokumentálás módjait és szabályait. Alkalmazói szinten ismeri a tevékenységéhez szükséges informatikai, infokommunikációs rendszereket.</t>
  </si>
  <si>
    <t>A dokumentáció vezetése során törekszik a jogszabályi előírások betartására.</t>
  </si>
  <si>
    <t>Folyamatosan bővíti tudását, szakmai képzéseken, továbbképzéseken vesz részt.</t>
  </si>
  <si>
    <t>Ismeri a kötelező továbbképzés előírásait, követelményeit.</t>
  </si>
  <si>
    <t>Nyitott szakterületének új eredményei, kutatásai, fejlesztései iránt, törekszik azok megismerésére.</t>
  </si>
  <si>
    <t>Szakmai fejlődésének tudatos irányítója.</t>
  </si>
  <si>
    <t>Életkornak megfelelően kommunikál a beteggel, hatékony kommunikációt folytat a beteg hozzátartozójával és a betegellátás résztvevőivel.</t>
  </si>
  <si>
    <t>Ismeri a mentőellátás specifikumait a szakmai kommunikáció terén.</t>
  </si>
  <si>
    <t>Empatikus, türelmes. Figyelmes és fontosnak érzi a betegre való odafigyelést és a kongruens kommunikációt. Etikus, a betegjogokat tiszteletben tartja.</t>
  </si>
  <si>
    <t>Önállóan és adekvátan alkalmazza a kommunikáció formáit és eszközeit.</t>
  </si>
  <si>
    <t>Hívásfogadás és kommunikáció az irányításban</t>
  </si>
  <si>
    <t>Lehetséges projektfeladat az oktatás során</t>
  </si>
  <si>
    <t>Gyógyszerelő rendszerek</t>
  </si>
  <si>
    <t>Transzfúziós terápia</t>
  </si>
  <si>
    <t>A mentés irányítása</t>
  </si>
  <si>
    <t>A betegszállítás irányítása</t>
  </si>
  <si>
    <t>Egyéb sürgősségi állapotok</t>
  </si>
  <si>
    <t>Posztreszuszcitációs ellátás prehospitális szempontjai</t>
  </si>
  <si>
    <t>"A" Kommunikáció a betegellátásban (1; 21. sor)</t>
  </si>
  <si>
    <t>"B" Elsősegélynyújtás oktatás és szakdolgozói továbbképzés (2; 20. sor)</t>
  </si>
  <si>
    <t>"D" A betegek és sérültek szállítása a prehospitális ellátásban (6. sor)</t>
  </si>
  <si>
    <t>"E" A beteg gyógyszerelése a sürgősségi ellátásban (10. sor)</t>
  </si>
  <si>
    <t>"F" Segédkezés szülésnél, az újszülőtt és a megszült nő ellátása (12. sor)</t>
  </si>
  <si>
    <t>"G" Újraélesztés (14;15. sor)</t>
  </si>
  <si>
    <t>"H" Digitális mentéstechnika berendezések (17. sor)</t>
  </si>
  <si>
    <t>"I" Kárhelyparancsnoki ismeretek (18. sor)</t>
  </si>
  <si>
    <t>"J" Dokumentáció a betegellátásban (19. sor)</t>
  </si>
  <si>
    <r>
      <t xml:space="preserve">Önállóan vezeti a </t>
    </r>
    <r>
      <rPr>
        <sz val="12"/>
        <color theme="1"/>
        <rFont val="Franklin Gothic Book"/>
        <family val="2"/>
        <charset val="238"/>
      </rPr>
      <t>foglalkozást</t>
    </r>
    <r>
      <rPr>
        <sz val="12"/>
        <color rgb="FF000000"/>
        <rFont val="Franklin Gothic Book"/>
        <family val="2"/>
        <charset val="238"/>
      </rPr>
      <t>.</t>
    </r>
  </si>
  <si>
    <r>
      <t>Magabiztosan és részletesen ismeri az első benyomás alapján a súlyos állapotra utaló jeleket, azok megfigyelési szempontjait, az AVPU skálát, az ABCDE állapotfelmérés életkorspecifikus elemeit és tevékenységeit, kivitelezésének módszereit, a normál és kóros vitális paraméter értékeket. Érti és tudja a traumát szenvedett</t>
    </r>
    <r>
      <rPr>
        <sz val="12"/>
        <color rgb="FF000000"/>
        <rFont val="Franklin Gothic Book"/>
        <family val="2"/>
        <charset val="238"/>
      </rPr>
      <t xml:space="preserve"> beteg ccABCDE-szemlélet szerinti állapotfelmérésének </t>
    </r>
    <r>
      <rPr>
        <sz val="12"/>
        <color theme="1"/>
        <rFont val="Franklin Gothic Book"/>
        <family val="2"/>
        <charset val="238"/>
      </rPr>
      <t>életkor</t>
    </r>
    <r>
      <rPr>
        <sz val="12"/>
        <color rgb="FF000000"/>
        <rFont val="Franklin Gothic Book"/>
        <family val="2"/>
        <charset val="238"/>
      </rPr>
      <t xml:space="preserve">specifikus elemeit, tevékenységeit, </t>
    </r>
    <r>
      <rPr>
        <sz val="12"/>
        <color theme="1"/>
        <rFont val="Franklin Gothic Book"/>
        <family val="2"/>
        <charset val="238"/>
      </rPr>
      <t>kivitelezésének</t>
    </r>
    <r>
      <rPr>
        <sz val="14"/>
        <color rgb="FF000000"/>
        <rFont val="Franklin Gothic Book"/>
        <family val="2"/>
        <charset val="238"/>
      </rPr>
      <t xml:space="preserve"> </t>
    </r>
    <r>
      <rPr>
        <sz val="12"/>
        <color rgb="FF000000"/>
        <rFont val="Franklin Gothic Book"/>
        <family val="2"/>
        <charset val="238"/>
      </rPr>
      <t xml:space="preserve">módszereit, a vitális paraméterek normál és kóros értékeit, az állami mentőszolgálat/sürgősségi osztály vonatkozó Szabványos Eljárásrendjeinek </t>
    </r>
    <r>
      <rPr>
        <sz val="12"/>
        <color theme="1"/>
        <rFont val="Franklin Gothic Book"/>
        <family val="2"/>
        <charset val="238"/>
      </rPr>
      <t>rendelkezéseit</t>
    </r>
    <r>
      <rPr>
        <sz val="12"/>
        <color rgb="FF000000"/>
        <rFont val="Franklin Gothic Book"/>
        <family val="2"/>
        <charset val="238"/>
      </rPr>
      <t>.</t>
    </r>
  </si>
  <si>
    <r>
      <t xml:space="preserve">A beteget megfigyeli, állapotváltozását észleli, értékeli, a szükséges beavatkozásokat - konzultációt követően - utasításra elvégzi és a </t>
    </r>
    <r>
      <rPr>
        <sz val="12"/>
        <color theme="1"/>
        <rFont val="Franklin Gothic Book"/>
        <family val="2"/>
        <charset val="238"/>
      </rPr>
      <t>szükséges</t>
    </r>
    <r>
      <rPr>
        <sz val="14"/>
        <color rgb="FF000000"/>
        <rFont val="Franklin Gothic Book"/>
        <family val="2"/>
        <charset val="238"/>
      </rPr>
      <t xml:space="preserve"> </t>
    </r>
    <r>
      <rPr>
        <sz val="12"/>
        <color rgb="FF000000"/>
        <rFont val="Franklin Gothic Book"/>
        <family val="2"/>
        <charset val="238"/>
      </rPr>
      <t xml:space="preserve">intézkedéseket </t>
    </r>
    <r>
      <rPr>
        <sz val="12"/>
        <color theme="1"/>
        <rFont val="Franklin Gothic Book"/>
        <family val="2"/>
        <charset val="238"/>
      </rPr>
      <t>megteszi</t>
    </r>
    <r>
      <rPr>
        <sz val="12"/>
        <color rgb="FF000000"/>
        <rFont val="Franklin Gothic Book"/>
        <family val="2"/>
        <charset val="238"/>
      </rPr>
      <t>.</t>
    </r>
  </si>
  <si>
    <r>
      <t xml:space="preserve">Tudja a prehospitális betegmegfigyelés módszereit és eszközeit, </t>
    </r>
    <r>
      <rPr>
        <sz val="12"/>
        <color theme="1"/>
        <rFont val="Franklin Gothic Book"/>
        <family val="2"/>
        <charset val="238"/>
      </rPr>
      <t>az</t>
    </r>
    <r>
      <rPr>
        <sz val="14"/>
        <color rgb="FF000000"/>
        <rFont val="Franklin Gothic Book"/>
        <family val="2"/>
        <charset val="238"/>
      </rPr>
      <t xml:space="preserve"> </t>
    </r>
    <r>
      <rPr>
        <sz val="12"/>
        <color rgb="FF000000"/>
        <rFont val="Franklin Gothic Book"/>
        <family val="2"/>
        <charset val="238"/>
      </rPr>
      <t xml:space="preserve">állami mentőszolgálat/sürgősségi osztály vonatkozó Szabványos Eljárásrendjeinek rendelkezéseit. Felismeri a beteg állapotának változásait. Azonosítja a fiziológiás </t>
    </r>
    <r>
      <rPr>
        <sz val="12"/>
        <color theme="1"/>
        <rFont val="Franklin Gothic Book"/>
        <family val="2"/>
        <charset val="238"/>
      </rPr>
      <t>és</t>
    </r>
    <r>
      <rPr>
        <sz val="14"/>
        <color rgb="FF000000"/>
        <rFont val="Franklin Gothic Book"/>
        <family val="2"/>
        <charset val="238"/>
      </rPr>
      <t xml:space="preserve"> </t>
    </r>
    <r>
      <rPr>
        <sz val="12"/>
        <color rgb="FF000000"/>
        <rFont val="Franklin Gothic Book"/>
        <family val="2"/>
        <charset val="238"/>
      </rPr>
      <t xml:space="preserve">a kóros betegvizsgálati értékek </t>
    </r>
    <r>
      <rPr>
        <sz val="12"/>
        <color theme="1"/>
        <rFont val="Franklin Gothic Book"/>
        <family val="2"/>
        <charset val="238"/>
      </rPr>
      <t>közti</t>
    </r>
    <r>
      <rPr>
        <sz val="14"/>
        <color rgb="FF000000"/>
        <rFont val="Franklin Gothic Book"/>
        <family val="2"/>
        <charset val="238"/>
      </rPr>
      <t xml:space="preserve"> </t>
    </r>
    <r>
      <rPr>
        <sz val="12"/>
        <color rgb="FF000000"/>
        <rFont val="Franklin Gothic Book"/>
        <family val="2"/>
        <charset val="238"/>
      </rPr>
      <t>különbséget.</t>
    </r>
  </si>
  <si>
    <r>
      <t>Betartja és betartatja az   állami mentőszolgálat/</t>
    </r>
    <r>
      <rPr>
        <sz val="12"/>
        <color theme="1"/>
        <rFont val="Franklin Gothic Book"/>
        <family val="2"/>
        <charset val="238"/>
      </rPr>
      <t>sürgősségi</t>
    </r>
    <r>
      <rPr>
        <sz val="14"/>
        <color rgb="FF000000"/>
        <rFont val="Franklin Gothic Book"/>
        <family val="2"/>
        <charset val="238"/>
      </rPr>
      <t xml:space="preserve"> </t>
    </r>
    <r>
      <rPr>
        <sz val="12"/>
        <color rgb="FF000000"/>
        <rFont val="Franklin Gothic Book"/>
        <family val="2"/>
        <charset val="238"/>
      </rPr>
      <t>osztály vonatkozó Szabványos Eljárásrendjeiben foglalt betegellátási szabályokat. Saját munkájáért felelősséget vállalva képes a mért értékekre vonatkozó önellenőrzésre és saját hibáinak javítására.</t>
    </r>
  </si>
  <si>
    <t>Mentés és sürgősségi ellátás szervezése gyakorlat</t>
  </si>
  <si>
    <t>Prehospitális ellátás gyakorlat</t>
  </si>
  <si>
    <t>Oxiológiai és sürgősségi kórképek ellátása gyakorlat</t>
  </si>
  <si>
    <t>Újraélesztés gyakorlat</t>
  </si>
  <si>
    <t>ALS szintű mentőegység mentőápolói tevékenységei gyakorlat</t>
  </si>
  <si>
    <t>Tömeges események/katasztrófa ellátás gyakorlat</t>
  </si>
  <si>
    <t>Sebészet oxiológiai és sürgősségi specifikumai</t>
  </si>
  <si>
    <t>"C" A beteg ABCDE szemléletű állapotfelmérése és az egészségtudományi szakterületeknek megfelelő ellátása (3; 4; 5; 7; 8; 9; 11; 13; 16. sor)</t>
  </si>
  <si>
    <r>
      <t>Újraélesztés oktatása laikusoknak:</t>
    </r>
    <r>
      <rPr>
        <sz val="11"/>
        <color theme="1"/>
        <rFont val="Franklin Gothic Book"/>
        <family val="2"/>
        <charset val="238"/>
      </rPr>
      <t xml:space="preserve"> A tanulók szerkesszék meg egy laikus újraélesztés oktatás programját, amely kitér az elméleti és gyakorlati ismeretekre, a szükséges oktatóeszközök és a tanfolyami létszám meghatározására, a felhasznált újraélesztési protokoll helyének meghatározására, valamint az elmélet és gyakorlat arányára. Az elméleti ismeretek átadása során a laikus ismerje meg az újraélesztés folyamatát, a beteg állapotfelmérését, reakcióképesség, az életjelenségek (légzés, mozgás) vizsgálatát, a mentőhívást, a félautomata defibrillátor használatát és a minőségi mellkaskompressziók ismérveit. Az elméleti tudásátadást követően a résztvevő laikusok sajátítsák el az újraélesztési tudásuk gyakorlati alkalmazását a négy lépcsős oktatási módszer használatával. Az oktatás bemutatása történjen a tanulók egymásnak történő újraélesztési tanfolyam megtartásával. A gyakorlati készség elsajátítását követően a laikusok tudásukat komplex szimulációs feladatokban is gyakorolják.</t>
    </r>
  </si>
  <si>
    <r>
      <t xml:space="preserve">Súlyos sérült ellátása: </t>
    </r>
    <r>
      <rPr>
        <sz val="11"/>
        <color theme="1"/>
        <rFont val="Franklin Gothic Book"/>
        <family val="2"/>
        <charset val="238"/>
      </rPr>
      <t>A résztvevők feladata egy generalizált sérülési mechanizmusban sérült súlyos sérült ellátása. A feladatot a tanulók 4 fős csapatokban végzik. Megtanulják a sérült mozgatását, a nyaki gerinc védelmét, eszközös és eszköz nélküli állapotfelmérését, párhuzamos tevékenységek delegálását és kivitelezését. Megtanulják a súlyos sérült reakcióképességének vizsgálatát, a légút, légzés, keringési és idegrendszeri problémák felismerését és mentőápolói ellátási lehetőségeit. Hővédelem, és teljes test, valamint a medence és a hosszú csöves csontok rögzítésének mentéstechnikai eszközeinek használatát elsajátítják. A projekt során az elméleti ismeretek elsajátítását követően szimulációkban gyakorolják a súlyos sérült ellátási ismereteiknek alkalmazását. A feladat kivitelezéséhez szükséges eszközök: teljes testű oktató fantom, felszerelt mentőhátizsák, traumatáska, hővédelem eszközei, betegőrző monitor (SpO2, EKG, RR). A feladatot 4 tanuló végzi, 2 tanuló a mentőegység tagja, 2 tanuló laikus segítő. Értékelési szempontok között szerepelnie kell a reakcióképesség vizsgálatának, sérült ellátáshoz szükséges mértékig történő mozgatásának, a nyaki gerinc védelemének, a szisztematikus állapotfelmérésének és a párhuzamos tevékenységeknek, életben tartó beavatkozásoknak (légútkezelés, oxigenizáció, volumenpótlás és a teljes teströgzítésének) kivitelezése.</t>
    </r>
  </si>
  <si>
    <t>Szakirányú oktatás összes óraszáma:</t>
  </si>
  <si>
    <r>
      <t xml:space="preserve">A tananyagelemek és a deszkriptorok projektszemléletű kapcsolódása: 
</t>
    </r>
    <r>
      <rPr>
        <sz val="11"/>
        <color theme="1"/>
        <rFont val="Franklin Gothic Book"/>
        <family val="2"/>
        <charset val="238"/>
      </rPr>
      <t>A mentési tevékenység során a mentőápoló az irányítócsoportokban hívásfogadóként/mentésirányítóként, kivonulói mentőmunka során helyszíni ellátóként kommunikál a beteggel, a beteg környezetével, a mentésben résztvevő társszervekkel vagy kórházi elhelyezés és átadás során a beteget fogadó intézménnyel. A kommunikációs feladatok elvégzéséhez szükséges struktúrált ISBAR kommunikációt elsajátítja. A telefonia rendszerek, a mentésirányítói munkaállomás, a TETRA radió és az inteligens fedélzeti terminál készségszintű használatában jártasságot szerez.</t>
    </r>
  </si>
  <si>
    <r>
      <t>A tananyagelemek és a deszkriptorok projektszemléletű kapcsolódása:</t>
    </r>
    <r>
      <rPr>
        <sz val="11"/>
        <color rgb="FFFF0000"/>
        <rFont val="Franklin Gothic Book"/>
        <family val="2"/>
        <charset val="238"/>
      </rPr>
      <t xml:space="preserve"> 
</t>
    </r>
    <r>
      <rPr>
        <sz val="11"/>
        <rFont val="Franklin Gothic Book"/>
        <family val="2"/>
        <charset val="238"/>
      </rPr>
      <t>A projektszemléletű oktatás során</t>
    </r>
    <r>
      <rPr>
        <b/>
        <sz val="11"/>
        <color theme="1"/>
        <rFont val="Franklin Gothic Book"/>
        <family val="2"/>
        <charset val="238"/>
      </rPr>
      <t xml:space="preserve"> </t>
    </r>
    <r>
      <rPr>
        <sz val="11"/>
        <color theme="1"/>
        <rFont val="Franklin Gothic Book"/>
        <family val="2"/>
        <charset val="238"/>
      </rPr>
      <t>elsősegélynyújtási ismereteit megtanulja strukturáltan átadni. A gyakorlatok során a 4 lépcsős oktatási módszert tanulja és alkalmazza. Megismeri az elsősegélynyújtás oktatását segítő oktató tanbábúkat, trainereket, felszereléseket, használatukban jártasságot szerez. A képzést megelőzően előkészíti az oktató felszerelést. Az képzés során figyelembe veszi a felnőtt tanulókra vonatkozó szükségletek biztosítását.</t>
    </r>
  </si>
  <si>
    <r>
      <t xml:space="preserve">A tananyagelemek és a deszkriptorok projektszemléletű kapcsolódása: 
</t>
    </r>
    <r>
      <rPr>
        <sz val="11"/>
        <color theme="1"/>
        <rFont val="Franklin Gothic Book"/>
        <family val="2"/>
        <charset val="238"/>
      </rPr>
      <t xml:space="preserve">A bajbajutottra és környezetére valamint az </t>
    </r>
    <r>
      <rPr>
        <sz val="11"/>
        <rFont val="Franklin Gothic Book"/>
        <family val="2"/>
        <charset val="238"/>
      </rPr>
      <t xml:space="preserve">ellátókra nézve kiemelt jelentőségű a helyszíni veszélyforrások időben történő észlelése és a baleseti mechanizmus értékelése. A tanuló mentőápoló feladatvégzése közben </t>
    </r>
    <r>
      <rPr>
        <sz val="11"/>
        <color theme="1"/>
        <rFont val="Franklin Gothic Book"/>
        <family val="2"/>
        <charset val="238"/>
      </rPr>
      <t>képességet szerez, hogy felismerje és elhárítsa a helyszíni veszélyforrásokat vagy a veszélyforrás megszüntetése érdekében a társszervekkel együttműködjön.  Megtanulja felismerni a bántalmazás gyanújeleit és a büncselekményre utaló helyszíni jeleket.</t>
    </r>
  </si>
  <si>
    <r>
      <t xml:space="preserve">A tananyagelemek és a deszkriptorok projektszemléletű kapcsolódása: 
</t>
    </r>
    <r>
      <rPr>
        <sz val="11"/>
        <color theme="1"/>
        <rFont val="Franklin Gothic Book"/>
        <family val="2"/>
        <charset val="238"/>
      </rPr>
      <t>A beteg vagy sérült állapotfelmérése meghatározzó a beteg ellátásának szempontjából. A beteg állapotfelmérése során azonosításra kerülnek azok a kórfolyamatok amelyek azonnali ellátást igényelne</t>
    </r>
    <r>
      <rPr>
        <sz val="11"/>
        <rFont val="Franklin Gothic Book"/>
        <family val="2"/>
        <charset val="238"/>
      </rPr>
      <t>k. A mentőápoló projekt szemléletű oktatás során</t>
    </r>
    <r>
      <rPr>
        <sz val="11"/>
        <color theme="1"/>
        <rFont val="Franklin Gothic Book"/>
        <family val="2"/>
        <charset val="238"/>
      </rPr>
      <t xml:space="preserve"> a beteg állapotfelmérését szisztematikusan végzi, az észlelt kóros eltéréseket kezeli vagy elhárítja, kompetenciáját meghaladó esetekben segélykocsit hív. Mentőegység tagjaként az orvossal vagy mentőtiszttel együttműködve párhuzamos tevékenységeket végez a beteg állapotjavulása érdekében.</t>
    </r>
    <r>
      <rPr>
        <b/>
        <sz val="11"/>
        <color theme="1"/>
        <rFont val="Franklin Gothic Book"/>
        <family val="2"/>
        <charset val="238"/>
      </rPr>
      <t xml:space="preserve"> </t>
    </r>
  </si>
  <si>
    <r>
      <t xml:space="preserve">A tananyagelemek és a deszkriptorok projektszemléletű kapcsolódása: 
</t>
    </r>
    <r>
      <rPr>
        <sz val="11"/>
        <color theme="1"/>
        <rFont val="Franklin Gothic Book"/>
        <family val="2"/>
        <charset val="238"/>
      </rPr>
      <t>A beteg állapotában bekövetkező változások megfigyelése folyamatos a beteg kórházi átadásáig. Az állapotváltozások észlelése a beteg obszervációjával, ismétlő vizsgálatokkal és monitorizálással történik. Célja, hogy minden állapotrosszabodás időben történő beavatkozással ellátható vagy elhárítható legyen. A mentőápoló a gyakorlatok során elsajátítja a légút, légzés, keringés, idegrendszer eszköz nélküli és eszközös megfigyelésének lehetőségeit.</t>
    </r>
  </si>
  <si>
    <r>
      <t>A tananyagelemek és a deszkriptorok projektszemléletű kapcsolódása:</t>
    </r>
    <r>
      <rPr>
        <sz val="11"/>
        <color theme="1"/>
        <rFont val="Franklin Gothic Book"/>
        <family val="2"/>
        <charset val="238"/>
      </rPr>
      <t xml:space="preserve"> 
A beteg szükséges mértékig történő ellátását követő transzport helytelen megválasztása vagy kivitelezése a beteg ismételt állapotromlását eredményezheti. </t>
    </r>
    <r>
      <rPr>
        <sz val="11"/>
        <rFont val="Franklin Gothic Book"/>
        <family val="2"/>
        <charset val="238"/>
      </rPr>
      <t>A mentőápoló tanuló a tanulók problémamegoldó-képességére alapozva</t>
    </r>
    <r>
      <rPr>
        <sz val="11"/>
        <color theme="1"/>
        <rFont val="Franklin Gothic Book"/>
        <family val="2"/>
        <charset val="238"/>
      </rPr>
      <t xml:space="preserve"> megtanulja a mentőjármű mozgása és hangjelzése kiváltotta tüneteket, különsen a kritikus állapotú betegek vonatkozásában. A nem kívánt hatások elkerülése és a beteg biztonságának biztosítása céljából megfelelő rögzítéssel és hővédelemmel ellátva, a kórfolyamathoz igazitott pozícióban helyezi el a beteget a mentőjárműben. Pozícionálást követően biztonsági övvel rögzíti és olyan útvonalat és közlekedési módot javasol amellyel a szállítási trauma kialakulását megelőzi. Megtanulja különböző kórfolyamatokban szenvedő beteg szállítás alatti testhelyzetének kialakítását és a kritikus állapotú betegek szállítási trauma okozta állapotváltozásait.</t>
    </r>
  </si>
  <si>
    <r>
      <t>A tananyagelemek és a deszkriptorok projektszemléletű kapcsolódása:</t>
    </r>
    <r>
      <rPr>
        <sz val="11"/>
        <color theme="1"/>
        <rFont val="Franklin Gothic Book"/>
        <family val="2"/>
        <charset val="238"/>
      </rPr>
      <t xml:space="preserve"> 
A helyi vagy a generalizált sérültek kórházi kezelését megelőző szakszerű prehospitalis ellátás</t>
    </r>
    <r>
      <rPr>
        <sz val="11"/>
        <rFont val="Franklin Gothic Book"/>
        <family val="2"/>
        <charset val="238"/>
      </rPr>
      <t>a a traumás kórfolyamatok zajlási sebességét lassítja, a sérült állapotrosszabbodását, további károsodását elhárítja. A tanulók a gyakorlatok során</t>
    </r>
    <r>
      <rPr>
        <sz val="11"/>
        <color theme="1"/>
        <rFont val="Franklin Gothic Book"/>
        <family val="2"/>
        <charset val="238"/>
      </rPr>
      <t xml:space="preserve"> megtanulják a mentéstechnikai vérzéscsillapító és rögzítő eszközök készségszintű használatát, a végtagrögzítéseket, teljes test rögzítését és lehülésvédelmet valamint a csillapítható és a testüregi vérzések, illetve a légmell ellátásának szemléletmódját és gyakorlati végrehajtását. Gyakorlatok során készségszinten elsajátítják a zavart, agitált vagy eszméletlen koponya traumát szenvedett betegek ellátását. </t>
    </r>
  </si>
  <si>
    <r>
      <t xml:space="preserve">A tananyagelemek és a deszkriptorok projektszemléletű kapcsolódása: 
</t>
    </r>
    <r>
      <rPr>
        <sz val="11"/>
        <color theme="1"/>
        <rFont val="Franklin Gothic Book"/>
        <family val="2"/>
        <charset val="238"/>
      </rPr>
      <t xml:space="preserve">Az ABCDE szemléletmódú állapotfelmérés célja a beteg életbentartása és állapotromlásának megakadályozása az életveszély </t>
    </r>
    <r>
      <rPr>
        <sz val="11"/>
        <rFont val="Franklin Gothic Book"/>
        <family val="2"/>
        <charset val="238"/>
      </rPr>
      <t xml:space="preserve">elhárítása. Ennek során az oxigén felvétel és szervezeten belüli oxigén transzport eltéréseinek az azonosítása és kezelése történik. A projekt szemléletű oktatás </t>
    </r>
    <r>
      <rPr>
        <sz val="11"/>
        <color theme="1"/>
        <rFont val="Franklin Gothic Book"/>
        <family val="2"/>
        <charset val="238"/>
      </rPr>
      <t>során elsajátításra kerülnek a belgyógyászati eredetű légútvesztést vagy légúti veszélyt okozó állapotok, az obstruktív, restriktív és diffúziós légzési zavarok, a ventilláció- perfúzió arány kóros változásának következményei és okai, az oxigéntranszportot befolyásoló keringési perctérfogat csökkenését valamint a vér vesztését okozó heveny kórfolyamatok.</t>
    </r>
  </si>
  <si>
    <r>
      <t xml:space="preserve">A tananyagelemek és a deszkriptorok projektszemléletű kapcsolódása: 
</t>
    </r>
    <r>
      <rPr>
        <sz val="11"/>
        <color theme="1"/>
        <rFont val="Franklin Gothic Book"/>
        <family val="2"/>
        <charset val="238"/>
      </rPr>
      <t>Az ABCDE szemléletmódú állapotfelmérés célja a beteg életbentartása és állapotromlásának megakadályozása az életveszély elh</t>
    </r>
    <r>
      <rPr>
        <sz val="11"/>
        <rFont val="Franklin Gothic Book"/>
        <family val="2"/>
        <charset val="238"/>
      </rPr>
      <t>árítása. A projekt szemléletű oktatás során</t>
    </r>
    <r>
      <rPr>
        <sz val="11"/>
        <color theme="1"/>
        <rFont val="Franklin Gothic Book"/>
        <family val="2"/>
        <charset val="238"/>
      </rPr>
      <t xml:space="preserve"> elsajátításra kerülnek az érzés, mozgás, beszéd, tudat és eszmélet zavarral járó idegrendszeri kórfolyamatok. A résztvevők elsajátítják a stroke betegek ellátási szemléletmódját, kórházi ellátásának specifikumait. A tudat és eszméletzavart okozó  kórfolyamatok diferenciáldiagnosztikájában és ellátásában gyakorlatot szereznek mint pl. hypoglicaemia, mérgezés, koponyatrauma, görcsállapotok. </t>
    </r>
  </si>
  <si>
    <r>
      <t xml:space="preserve">A tananyagelemek és a deszkriptorok projektszemléletű kapcsolódása: 
</t>
    </r>
    <r>
      <rPr>
        <sz val="11"/>
        <color theme="1"/>
        <rFont val="Franklin Gothic Book"/>
        <family val="2"/>
        <charset val="238"/>
      </rPr>
      <t>A sürgősségi ellátásra jellemző gyógyszerelés a rapid kórfolyamatok kezelését, a beteg gyors állapotjavulását, fájdalmának csökkentését, a szervkárosodás csökkentését vagy az állapotrosszabbodás megelőzését szolgálaja. A képzésben résztvevő készségszintű tudást szerez a prehospitálisan és sürgősséggel alkalmazott gyógyszerek, vérkészítmények bejuttatási módjáról és formájáról. A mentőápolói gyógyszerelésnek, az eljárásrendekben meghatározott módját, lehetőségeit, indikációját és kontraindikációját elsajátítja. Gyakorlatot szerez az invazív gyógyszerelés kivitelezésében. Készségszinten megtanulja az inhalációs, intranasalis, rectalis, intramuszkuláris, intravénás, intraosszeális gyógyszerelés kivitelezését, valamint a perifériás vénabiztosítást és a gyógyszer, az infúzió és az infúziós pumpával történő gyógyszer bejuttatását.</t>
    </r>
  </si>
  <si>
    <r>
      <t xml:space="preserve">A tananyagelemek és a deszkriptorok projektszemléletű kapcsolódása: 
</t>
    </r>
    <r>
      <rPr>
        <sz val="11"/>
        <color theme="1"/>
        <rFont val="Franklin Gothic Book"/>
        <family val="2"/>
        <charset val="238"/>
      </rPr>
      <t xml:space="preserve">A gyermekek ellátásának szemléletmódja jelentősen eltérhet a </t>
    </r>
    <r>
      <rPr>
        <sz val="11"/>
        <rFont val="Franklin Gothic Book"/>
        <family val="2"/>
        <charset val="238"/>
      </rPr>
      <t>felnőttekétől. Az ellátóknak fel kell készülniük, hogy szakmai ismeretük mellett a megfelelő ellátói attitűd és kommunikáció segítse a betegellátást. A projektszemléletű oktatás során</t>
    </r>
    <r>
      <rPr>
        <sz val="11"/>
        <color theme="1"/>
        <rFont val="Franklin Gothic Book"/>
        <family val="2"/>
        <charset val="238"/>
      </rPr>
      <t xml:space="preserve"> a résztvevők elsajátítják a sürgősség körébe tartozó légúti, légzési, keringési és idegrendszeri kórfolyamatokat. Gyakorlatot szereznek a balesetet vagy traumát szenvedett beteg ellátásában.</t>
    </r>
  </si>
  <si>
    <r>
      <t xml:space="preserve">A tananyagelemek és a deszkriptorok projektszemléletű kapcsolódása: 
</t>
    </r>
    <r>
      <rPr>
        <sz val="11"/>
        <color theme="1"/>
        <rFont val="Franklin Gothic Book"/>
        <family val="2"/>
        <charset val="238"/>
      </rPr>
      <t>A kórházon kívüli szülés veszélyei miatt szükséges az ellátók megfelelő felkészültsége. A képzésben résztvevő gyakorlatot szerez a szülő nő szállíthatóságának és szállítási módjának megitélésében, a szülés optimális helyszínének és előkészületeinek megválasztásában. Ismeri a szülés szakaszait, a kitolási szak tüneteinek felismerésében jártasságot szerez. Gyakorolja a szülő nő verbális vezetését, a sérülésektől való védelmét, a gátvédelmet. Ismeri a medence átmérőinek megfelelően a magzati forgásokat és a kitolás folyamatát, a rohamos szülés veszélyeit. Gyakorolja az újszülött adaptációhoz segítését, és ellátását. A placentáris szak alatti vérzéseket megfigyeli. Gyakorlati tudást szerez a komplikált szülés az újszülött élesztés, az anyai vérzés felismerésében és a segélykocsi hívás szükségességének megítélésében.</t>
    </r>
  </si>
  <si>
    <r>
      <t xml:space="preserve">A tananyagelemek és a deszkriptorok projektszemléletű kapcsolódása: 
</t>
    </r>
    <r>
      <rPr>
        <sz val="11"/>
        <color theme="1"/>
        <rFont val="Franklin Gothic Book"/>
        <family val="2"/>
        <charset val="238"/>
      </rPr>
      <t>A mérgezéses állapotokban az ABCDE szemléletmódú állapotfelmérés célja a beteg életbentartása és állapotromlásának megakadályozása, az életveszély elhárítása. Egyes mérgezéseknél prehospitalisan is elérhető specifikus ellátásra és terápiára, más mérgezések esetén kizárólag az aspecifikus ellátásra hagyatkozhatunk. A program során elsajátításra kerülnek a mérgezéses állapotok gyanújelei, a beteg környezetének, küllemének megfigyelése és ABCDE szemléletű vizsgálata. Gyakorlásra kerül az ellátóra és környezetre is veszélyes helyszín és a kontaminálódott beteg felismerése és dekontaminálása. A képzésben résztvevők elsajátítják a dekontamináció folyamatát, a gyakori mérgezések esetében használt antidótumokat. A képzés során a háztartásban előforduló mérgek (gáz, sav, lúg, növényvédőszer), gyógyszerek, alkohol okozta mérgezések mellett megismerik a gomba és növényrészek általi  mérgezéseket, valamint az iparban előforduló gyakori mérgezések elsődleges prehospitális ellátását.</t>
    </r>
  </si>
  <si>
    <r>
      <t xml:space="preserve">A tananyagelemek és a deszkriptorok </t>
    </r>
    <r>
      <rPr>
        <b/>
        <sz val="11"/>
        <rFont val="Franklin Gothic Book"/>
        <family val="2"/>
        <charset val="238"/>
      </rPr>
      <t xml:space="preserve">projektszemléletű kapcsolódása: 
</t>
    </r>
    <r>
      <rPr>
        <sz val="11"/>
        <rFont val="Franklin Gothic Book"/>
        <family val="2"/>
        <charset val="238"/>
      </rPr>
      <t>A projektszemléletű oktatás során</t>
    </r>
    <r>
      <rPr>
        <sz val="11"/>
        <color theme="1"/>
        <rFont val="Franklin Gothic Book"/>
        <family val="2"/>
        <charset val="238"/>
      </rPr>
      <t xml:space="preserve"> a résztvevők elsajátítják az alapszintű újraélesztés elméleti alapjait, majd tanbábúkon gyakorolják a beteg állapotfelmérését, laikus alapszintű újraélesztését, valamint a mentőápolói kiterjesztett alapszintű újraélesztés lépéseit. Gyakorlatot szereznek a segélykocsi kérésében, félautomata defibrillátor használatátában, és hatásos mellkaskompressziók kivitelezésében. Készségszinten alkalmazzák az egyszerű légútbiztosító eszközöket és megtanulják a négykezes ballonos lélegeztetés kivitelezését. Elsajátítják az újraélesztés közbeni mentőápolói gyógyszerelés feltételrendszerét, abban jártasságot szereznek.</t>
    </r>
  </si>
  <si>
    <r>
      <t>A tananyagelemek és a deszkriptorok projektszemléletű kapcsol</t>
    </r>
    <r>
      <rPr>
        <b/>
        <sz val="11"/>
        <rFont val="Franklin Gothic Book"/>
        <family val="2"/>
        <charset val="238"/>
      </rPr>
      <t xml:space="preserve">ódása:  
</t>
    </r>
    <r>
      <rPr>
        <sz val="11"/>
        <rFont val="Franklin Gothic Book"/>
        <family val="2"/>
        <charset val="238"/>
      </rPr>
      <t>A projektszemléletű oktatás során megtanulják az ALS mentőegység mentőápoló tagjaként a mentőegység vezetőjének irányítása alatt az emeltszintű újraélesztés kivitelezését. Folyamatos minőségi mellkaskompresszió kivitelezésével párhuzamosan, a beteg monitorizálását, szabályosan tartott kompressziós szünetekben a szívritmus analizálását, a beteg biztonságos defibrillálását. A</t>
    </r>
    <r>
      <rPr>
        <sz val="11"/>
        <color theme="1"/>
        <rFont val="Franklin Gothic Book"/>
        <family val="2"/>
        <charset val="238"/>
      </rPr>
      <t xml:space="preserve"> kompressziók alatt a légút és perifériás véna biztosításának folyamatát és a mentőápolói feladatok készségszintű kivitelezését, valamint a beteg gyógyszerelését. Megtanulják a spontán keringés visszatérését követő betegellátás lépéseit, szemléletmódját.</t>
    </r>
  </si>
  <si>
    <r>
      <t>A tananyagelemek és a deszkriptorok projektszemléletű kapcsolódása:</t>
    </r>
    <r>
      <rPr>
        <sz val="11"/>
        <color theme="1"/>
        <rFont val="Franklin Gothic Book"/>
        <family val="2"/>
        <charset val="238"/>
      </rPr>
      <t xml:space="preserve"> 
A periarrest ritmuszavarok növeilik a keringésmegállás esélyét, korai felismerésük és megfelelő ellátásuk életet menthet. A felismeréssel egyrészt hamarabb megkezdhetők az újraélesztés előkészületei, másrészt megfelelő ellátással elkerülhetővé válhat maga a keringésmegállás is. A képzésben résztvevő megtanulja a ritmuszavarok csoportosítását, a periarrest ritmuszavarok diagnosztikus elveit, valamint a stabil és instabil betegek gyógyszeres és elektromos kezelési lehetőségeit.</t>
    </r>
  </si>
  <si>
    <r>
      <t xml:space="preserve">A tananyagelemek és a deszkriptorok projektszemléletű kapcsolódása: 
</t>
    </r>
    <r>
      <rPr>
        <sz val="11"/>
        <color theme="1"/>
        <rFont val="Franklin Gothic Book"/>
        <family val="2"/>
        <charset val="238"/>
      </rPr>
      <t>Az egészségügyi technika és technológiai fejlődése újabb és újabb mentéstechnikai eszközök rendszeresítését eredményezi a prehospitalis betegellátás területén is. A képzésben résztvevő tanulmányaiba építetten elsajátítja a betegörző monitorok, EKG és defibrillátor egységek funkcióit és működtetését. Gyakorlatot szerez a lélegeztetőgép és az infúziós pumpák tesztelésében, beüzemelésében, riasztásaik azonosításában. Ismeri az ágymelletti vizsgálóműszereket (POCT, UH, vérgáz).</t>
    </r>
  </si>
  <si>
    <r>
      <t>A tananyagelemek és a deszkriptorok projektszemléletű kapcsol</t>
    </r>
    <r>
      <rPr>
        <b/>
        <sz val="11"/>
        <rFont val="Franklin Gothic Book"/>
        <family val="2"/>
        <charset val="238"/>
      </rPr>
      <t xml:space="preserve">ódása: 
</t>
    </r>
    <r>
      <rPr>
        <sz val="11"/>
        <rFont val="Franklin Gothic Book"/>
        <family val="2"/>
        <charset val="238"/>
      </rPr>
      <t>A projektszemléletű oktatás célja, hogy a résztvevő elsajátítsa a tömeges események, ill. katasztrófahelyzetek felszámolásának egészségügyi vonatkozásait. A tárgy oktatása a nemzetközi gyakorlatban elfogadott MIMMS (Major Incident Medical Manag</t>
    </r>
    <r>
      <rPr>
        <sz val="11"/>
        <color theme="1"/>
        <rFont val="Franklin Gothic Book"/>
        <family val="2"/>
        <charset val="238"/>
      </rPr>
      <t xml:space="preserve">ement and Support) elveire támaszkodik. </t>
    </r>
  </si>
  <si>
    <r>
      <t>A tananyagelemek és a deszkriptorok projektszemléletű kapcsolódása:</t>
    </r>
    <r>
      <rPr>
        <sz val="11"/>
        <color theme="1"/>
        <rFont val="Franklin Gothic Book"/>
        <family val="2"/>
        <charset val="238"/>
      </rPr>
      <t xml:space="preserve"> 
A mentési feladat ellátásának dokumentálása papír alapú esetlapon vagy Inteligens Fedélzeti Terminálon (IFT) futó esetlap szofveren történhet. A dokumentáció készítése elengedhetetlen mivel a betegdokumentáció részét képezi és az Elektronikus Egészségügyi Szolgáltatási Térbe (EESZT) feltöltésre kerül. A képzés során a résztvevő megismeri és elsajátítja a dokumentáció készítés szabályait, a betegdokumentáció kötelező elemeit, a beteg állapotfelmérése kapcsán észlelt értékek rögzítését és a dokumentáció elkészítésének folyamatát.</t>
    </r>
    <r>
      <rPr>
        <b/>
        <sz val="11"/>
        <color theme="1"/>
        <rFont val="Franklin Gothic Book"/>
        <family val="2"/>
        <charset val="238"/>
      </rPr>
      <t xml:space="preserve"> </t>
    </r>
  </si>
  <si>
    <r>
      <t>A tananyagelemek és a deszkriptorok projektsze</t>
    </r>
    <r>
      <rPr>
        <b/>
        <sz val="11"/>
        <rFont val="Franklin Gothic Book"/>
        <family val="2"/>
        <charset val="238"/>
      </rPr>
      <t xml:space="preserve">mléletű kapcsolódása: 
</t>
    </r>
    <r>
      <rPr>
        <sz val="11"/>
        <rFont val="Franklin Gothic Book"/>
        <family val="2"/>
        <charset val="238"/>
      </rPr>
      <t xml:space="preserve">Az egészségügyi ellátótól elvárt attitűd, hogy a betegellátási tevékenységet naprakész tudás birtokában alkalmazza. A tanuló projekt szemléletű oktatás során </t>
    </r>
    <r>
      <rPr>
        <sz val="11"/>
        <color theme="1"/>
        <rFont val="Franklin Gothic Book"/>
        <family val="2"/>
        <charset val="238"/>
      </rPr>
      <t>megismeri a Működési Nyilvántartás rendszerét, a működési engedély érvényben tartásának szabályait. Szakmaszerzést követően eligazodik a fejlődését segítő továbbképzések és a szakdolgozói továbbképzés típusok között.</t>
    </r>
  </si>
  <si>
    <r>
      <t>A tananyagelemek és a deszkriptorok projektszemléletű kapcsolódása:</t>
    </r>
    <r>
      <rPr>
        <sz val="11"/>
        <color theme="1"/>
        <rFont val="Franklin Gothic Book"/>
        <family val="2"/>
        <charset val="238"/>
      </rPr>
      <t xml:space="preserve"> 
A prehospitális ellátásra szoruló betegek az állapotuk (hypoxia és fulladás, keringési zavarok miatti apátia vagy agitáltság, idegrendszeri problémák miatti tudat, eszméletzavar vagy fájdalom és félelem) miatt módosult tudatállapotban vannak. A módo</t>
    </r>
    <r>
      <rPr>
        <sz val="11"/>
        <rFont val="Franklin Gothic Book"/>
        <family val="2"/>
        <charset val="238"/>
      </rPr>
      <t>sult tudatállapot beszűkültséget, korlátozott befogadóképességet, megváltozott gondolkodást, negatív értelmezést, figyelem és emlékezetzavart, felnőttek esetében éretlen viselkedésformákat okoz. A projekt szemléletű oktatás során</t>
    </r>
    <r>
      <rPr>
        <sz val="11"/>
        <color theme="1"/>
        <rFont val="Franklin Gothic Book"/>
        <family val="2"/>
        <charset val="238"/>
      </rPr>
      <t xml:space="preserve"> a tanulók elsajátítják a krízisben lévő beteggel folytatott kommunikáció nehézségeit, a szuggesztív kommunikációt, a pozitív és negatív szuggesztiók jelentőségét, az alapvető szuggesztióképzési technikákat.</t>
    </r>
  </si>
  <si>
    <r>
      <t xml:space="preserve">Kapcsolódó tananyagegységek: 
</t>
    </r>
    <r>
      <rPr>
        <sz val="11"/>
        <color theme="1"/>
        <rFont val="Franklin Gothic Book"/>
        <family val="2"/>
        <charset val="238"/>
      </rPr>
      <t>"B", "G"</t>
    </r>
  </si>
  <si>
    <r>
      <t xml:space="preserve">Kapcsolódó tananyagegységek: 
</t>
    </r>
    <r>
      <rPr>
        <sz val="11"/>
        <color theme="1"/>
        <rFont val="Franklin Gothic Book"/>
        <family val="2"/>
        <charset val="238"/>
      </rPr>
      <t>"C", "D", "E", "H"</t>
    </r>
  </si>
  <si>
    <r>
      <t>időkeret:</t>
    </r>
    <r>
      <rPr>
        <sz val="11"/>
        <color theme="1"/>
        <rFont val="Franklin Gothic Book"/>
        <family val="2"/>
        <charset val="238"/>
      </rPr>
      <t xml:space="preserve"> 16 óra</t>
    </r>
  </si>
  <si>
    <r>
      <t xml:space="preserve">időkeret: </t>
    </r>
    <r>
      <rPr>
        <sz val="11"/>
        <color theme="1"/>
        <rFont val="Franklin Gothic Book"/>
        <family val="2"/>
        <charset val="238"/>
      </rPr>
      <t>16 óra</t>
    </r>
  </si>
  <si>
    <r>
      <t xml:space="preserve">Kapcsolódó tananyagegységek: 
</t>
    </r>
    <r>
      <rPr>
        <sz val="11"/>
        <color theme="1"/>
        <rFont val="Franklin Gothic Book"/>
        <family val="2"/>
        <charset val="238"/>
      </rPr>
      <t>"C"; "B"</t>
    </r>
  </si>
  <si>
    <t>időkeret: 8 óra</t>
  </si>
  <si>
    <r>
      <rPr>
        <b/>
        <i/>
        <sz val="11"/>
        <color theme="1"/>
        <rFont val="Franklin Gothic Book"/>
        <family val="2"/>
        <charset val="238"/>
      </rPr>
      <t xml:space="preserve">Egészségfejlesztés a helyes gyógyszerhasználattal kapcsolatban: </t>
    </r>
    <r>
      <rPr>
        <b/>
        <sz val="11"/>
        <color theme="1"/>
        <rFont val="Franklin Gothic Book"/>
        <family val="2"/>
        <charset val="238"/>
      </rPr>
      <t>A tanulók készítsenek felmérést az osztályban/iskolában a diákok otthoni gyógyszerszedési gyakorlatára vonatkozóan. A kapott adatok figyelembe vételével készítsenek egészségfejlesztő infografikát, vagy tájékoztató füzetet a helyes gyógyszerhasználat szabályairól. Munkájukat prezentálják az osztály/iskola előtt.</t>
    </r>
  </si>
  <si>
    <r>
      <t xml:space="preserve">Kapcsolódó tananyagegységek: 
</t>
    </r>
    <r>
      <rPr>
        <sz val="11"/>
        <color theme="1"/>
        <rFont val="Franklin Gothic Book"/>
        <family val="2"/>
        <charset val="238"/>
      </rPr>
      <t>"C"</t>
    </r>
  </si>
  <si>
    <r>
      <rPr>
        <b/>
        <i/>
        <sz val="11"/>
        <color theme="1"/>
        <rFont val="Franklin Gothic Book"/>
        <family val="2"/>
        <charset val="238"/>
      </rPr>
      <t>Betegápolási protokoll készítése:</t>
    </r>
    <r>
      <rPr>
        <b/>
        <sz val="11"/>
        <color theme="1"/>
        <rFont val="Franklin Gothic Book"/>
        <family val="2"/>
        <charset val="238"/>
      </rPr>
      <t xml:space="preserve"> "A fertőző beteg ápolása" címmel készítsenek a tanulók protokollt, amely kitér a következőkre: célok, alapfogalmak, fertőzés fogalma, nosocomiális fertőzés és megelőzése, izoláció formái, fertőző beteg elhelyezése, vizsgálata, kezelése, ápolása, szállítása, tiszta és szennyes textília kezelése, hulladékkezelés, munkavédelmi szabályok.</t>
    </r>
  </si>
  <si>
    <r>
      <t xml:space="preserve">Kapcsolódó tananyagegységek: 
</t>
    </r>
    <r>
      <rPr>
        <sz val="11"/>
        <color theme="1"/>
        <rFont val="Franklin Gothic Book"/>
        <family val="2"/>
        <charset val="238"/>
      </rPr>
      <t>"A"; "B"; "C"; "D"</t>
    </r>
  </si>
  <si>
    <t>időkeret: 10 óra</t>
  </si>
  <si>
    <r>
      <rPr>
        <b/>
        <i/>
        <sz val="11"/>
        <color theme="1"/>
        <rFont val="Franklin Gothic Book"/>
        <family val="2"/>
        <charset val="238"/>
      </rPr>
      <t>Gondolattérkép készítése:</t>
    </r>
    <r>
      <rPr>
        <b/>
        <sz val="11"/>
        <color theme="1"/>
        <rFont val="Franklin Gothic Book"/>
        <family val="2"/>
        <charset val="238"/>
      </rPr>
      <t xml:space="preserve"> Készítsen a tanuló gondolattérképet egy adott kórképben szenvedő betegnél a betegségéből, tüneteiből, illetve a diagnosztikai és terápiás eljárásokból adódó ápolási szükségletekről, ápolói feladatokról. Az elkészült gondolattérképekből az osztályon belül készüljön kiállítás, a tanulók magyarázatok kíséretében mutassák be ezeket osztálytársaik előtt. A tanulók értékeljék önmaguk és egymás munkáját előre megadott szempontok szerint.</t>
    </r>
  </si>
  <si>
    <r>
      <t xml:space="preserve">A tananyagelemek és a deszkriptorok projektszemléletű kapcsolódása: 
</t>
    </r>
    <r>
      <rPr>
        <sz val="11"/>
        <color theme="1"/>
        <rFont val="Franklin Gothic Book"/>
        <family val="2"/>
        <charset val="238"/>
      </rPr>
      <t>Anatómiai és orvosi latin nyelvi ismereteit felhasználva, a tanuló szakmai nyelven számol be munkatársainak a beteg állapotáról, az elvégzett vizsgálatokról, beavatkozásokról szóban és írásban. Hatékony kommunikációt folytat orvosokkal, szakdolgozókkal, betegekkel és hozzátartozókkal egyaránt.</t>
    </r>
  </si>
  <si>
    <t>Konfliktuskezelés</t>
  </si>
  <si>
    <t>Speciális kommunikáció</t>
  </si>
  <si>
    <t>Egészségügyi szakmai kommunikáció</t>
  </si>
  <si>
    <t>Kommunikációs zavarok</t>
  </si>
  <si>
    <t xml:space="preserve">Kommunikáció </t>
  </si>
  <si>
    <t>Felelősséggel használja a szakmai nyelvet.</t>
  </si>
  <si>
    <t>Értékként tekint a helyes szaknyelvi kommunikációra.</t>
  </si>
  <si>
    <t>Tudja az orvosi latin nyelvet, az anatómiai megnevezéseket, a kommunikáció formáit. Pszichológiai, etikai ismeretekkel rendelkezik.</t>
  </si>
  <si>
    <t>Mindennapi kommunikációjában használja a szakmai kifejezéseket.</t>
  </si>
  <si>
    <t>"C" Egészségügyi alapozó ismeretek (6; 7; 9; 12; 13; 20. sor)</t>
  </si>
  <si>
    <r>
      <t xml:space="preserve">A tananyagelemek és a deszkriptorok projektszemléletű kapcsolódása: 
</t>
    </r>
    <r>
      <rPr>
        <sz val="11"/>
        <color theme="1"/>
        <rFont val="Franklin Gothic Book"/>
        <family val="2"/>
        <charset val="238"/>
      </rPr>
      <t xml:space="preserve">A tanuló sebészeti jellegű osztályon kompetenciájának és a műtéttípusnak megfelelő műtéti előkészítést végez, beadja az aneszteziológus által elrendelt premedikációt. Műtét alatt felkészül a beteg fogadására. Műtét utáni betegmegfigyelést végez, megfigyelőlapot vezet, felügyelettel orvos utasítása szerinti gyógyszerelést végez, ellenőrzi a kötés, a drainek állapotát, részt vesz a sebkötözésben. </t>
    </r>
  </si>
  <si>
    <t>Kisklinikum gyakorlat</t>
  </si>
  <si>
    <t>Sebészet gyakorlat</t>
  </si>
  <si>
    <t>Klinikai gyakorlat</t>
  </si>
  <si>
    <t>Urológiai betegek ápolása</t>
  </si>
  <si>
    <t>Bőrgyógyászati betegek ápolása</t>
  </si>
  <si>
    <t>Szemészeti betegek ápolása</t>
  </si>
  <si>
    <t>Fül-orr-gégészeti betegek ápolása</t>
  </si>
  <si>
    <t>Kisklinikumi ismeretek és ápolástanuk</t>
  </si>
  <si>
    <t>Sebészeti ápolási beavatkozások</t>
  </si>
  <si>
    <t>Általános sebészeti alapismeretek</t>
  </si>
  <si>
    <t>Sebészet és ápolástana</t>
  </si>
  <si>
    <t>Utasítás alapján felügyelettel elvégzi beavatkozást.</t>
  </si>
  <si>
    <t>Munkáját precízen és körültekintően végzi, a szakmai protokollok betartásával.</t>
  </si>
  <si>
    <t>Ismeri a beteg műtéti előkészítését, a betegdokumentáció vezetésének szabályait, és a műtét utáni kötések cseréjének módját. Ismeri a dréngondozás menetét.</t>
  </si>
  <si>
    <t>Részt vesz a beteg műtéti elő-készítésében, a betegdokumentáció vezetésében, és a műtét utáni kötések cseréjében.</t>
  </si>
  <si>
    <t>"D" Klinikumi ismeretek és ápolástan (8; 14; 19. sor)</t>
  </si>
  <si>
    <r>
      <t>A tananyagelemek és a deszkriptorok projektszemléletű kapcsolódása:</t>
    </r>
    <r>
      <rPr>
        <sz val="11"/>
        <color theme="1"/>
        <rFont val="Franklin Gothic Book"/>
        <family val="2"/>
        <charset val="238"/>
      </rPr>
      <t xml:space="preserve"> 
A tanuló a gyógyszerelés szabályait és a higiénés, munkavédelmi előírásokat szem előtt tartva előkészíti az orvos által rendelt gyógyszereket, a kiadagoláshoz és a beadáshoz szükséges eszközöket, dokumentációt. Azonosítja és kompeteciájának megfelelően tájékoztatja a beteget, majd felügyelet mellett elvégzi a gyógyszer kiadagolását/felszívását, beadását. A gyógyszerbeadást követően figyelemmel kíséri a beteg állapotát. Az állapotváltozások helyes értékelése érdekében ismeri a gyógyszerek hatását, lehetséges mellékhatásait.</t>
    </r>
  </si>
  <si>
    <t>Gyógyszertani alapismeretek</t>
  </si>
  <si>
    <t>Általános ápolási beavatkozások</t>
  </si>
  <si>
    <t>Általános ápolástan és gondozástan</t>
  </si>
  <si>
    <t>Munkáját precízen és körültekintően végzi.</t>
  </si>
  <si>
    <t>Ismeri a gyógyszertani alapokat, a gyógyszerelést, a főbb gyógyszercsoportokat, és lehetséges mellékhatásukat.</t>
  </si>
  <si>
    <t>Beadja az elrendelt gyógyszereket (fájdalomcsillapítót, hányás-csillapítót, antikoagulánst, diuretikumot, kortikoszteroidot, fiziológiás oldatot, heparinos fiziológiás oldatot és 14 éves kor felett glükózt)</t>
  </si>
  <si>
    <t>"B" Diagnosztikus és terápiás beavatkozások (2; 5; 10; 11; 15; 16; 17; 18. sor)</t>
  </si>
  <si>
    <r>
      <t>A tananyagelemek és a deszkriptorok projektszemléletű kapcsolódása:</t>
    </r>
    <r>
      <rPr>
        <sz val="11"/>
        <color theme="1"/>
        <rFont val="Franklin Gothic Book"/>
        <family val="2"/>
        <charset val="238"/>
      </rPr>
      <t xml:space="preserve"> 
A tanuló felismeri az allergiás reakciókat az enyhébbtől az anafilaxiás reakciókig. A beteg állapotának felmérését követően, szükség esetén értesíti a kezelőorvost, előkészíti és orvos utasítása alapján beadja az allergiaellenes gyógyszereket, megfigyeli a beteget, súlyos esetben alkalmazza az IHBLS-t, segédkezik ALS-nél. </t>
    </r>
  </si>
  <si>
    <t>Újraélesztés során alkalmazott gyógyszerek (új)</t>
  </si>
  <si>
    <t>Felettes utasítása szerint vesz részt a gyógyszerelésben. Figyelembe veszi a higiénés és betegbiztonsági szempontokat, betartja a munka-, tűz- és egészségvédelmi szabályokat.</t>
  </si>
  <si>
    <t>A munkavégzés során együttműködő, határozott, körültekintő, pontos.</t>
  </si>
  <si>
    <t>Ismeri az allergiák típusait, kezelési lehetőségeit. Tisztában van a reanimáció során alkalmazott gyógyszerekkel. Ismeri az alkalmazott gyógyszerek jellemzőit, indikációit, hatásukat, mellékhatásaikat. Ismeri a gyógyszerek dokumentálásának szabályait.</t>
  </si>
  <si>
    <t>Allergiaellenes gyógyszereket utasítás szerint alkalmaz a betegnél (per os, sc., im.). Részt vesz a gyógyszeralkalmazásban reanimáció során.</t>
  </si>
  <si>
    <r>
      <t xml:space="preserve">A tananyagelemek és a deszkriptorok projektszemléletű kapcsolódása: 
</t>
    </r>
    <r>
      <rPr>
        <sz val="11"/>
        <color theme="1"/>
        <rFont val="Franklin Gothic Book"/>
        <family val="2"/>
        <charset val="238"/>
      </rPr>
      <t>A beteg fájdalma, vagy a vitális paramétereinek ellenőrzése során észlelt láz esetén a tanuló (felügyelet mellett) gyógyszeres láz/fájdalomcsillapítást végez különféle gyógyszerformákkal, gyógyszeralkalmazási móddal. A tevékenységet a munkavédelmi és higiénés és betegbiztonsági szabályok betartásával végzi, majd dokumentálja.</t>
    </r>
  </si>
  <si>
    <t>Megfelelő indikáció esetén felügyelet mellett részt vesz a fájdalomcsillapításban, non-szteroid gyulladáscsökkentő, vagy minor analgetikum adásában. Megfelelő indikáció esetén felügyelettel végez lázcsillapítást. Gyógyszerelő tevékenységét pontosan dokumentálja. Betartja a higiénés és betegbiztonsági szempontokat, a munka-, tűz- és egészségvédelmi szabályokat.</t>
  </si>
  <si>
    <t>A beteggel empatikus, segítőkész. A munkavégzés során határozott, körültekintő, pontosságra törekszik.</t>
  </si>
  <si>
    <t>Ismeri a non-szteroidok, minor analgetikumok jellemzőit, indikációit, kontraindikációit, adagolásukat, lehetséges mellékhatásaikat.</t>
  </si>
  <si>
    <t>Láz- és fájdalomcsillapítást végez per os, rectalis, vagy intramuscularis (deltaizom) injekció formájában, tevékenységét dokumentálja. Felméri a beteg fájdalmát.</t>
  </si>
  <si>
    <r>
      <t xml:space="preserve">A tananyagelemek és a deszkriptorok projektszemléletű kapcsolódása: 
</t>
    </r>
    <r>
      <rPr>
        <sz val="11"/>
        <rFont val="Franklin Gothic Book"/>
        <family val="2"/>
        <charset val="238"/>
      </rPr>
      <t>A tanuló valós feladat során a</t>
    </r>
    <r>
      <rPr>
        <sz val="11"/>
        <color theme="1"/>
        <rFont val="Franklin Gothic Book"/>
        <family val="2"/>
        <charset val="238"/>
      </rPr>
      <t>z adott beteg esetén előkészíti az orvos által elrendelt invazív beavatkozást (beteg, eszközök, környezet előkészítése), betegazonosítást végez, kompetenciájának megfelelően tájékoztatást nyújt. Ismeri és tiszteletben tartja a beteg önrendelkezési jogát. Az orvosnak, vagy ápolónak asszisztál a beavatkozás kivitelezésénél, a beavatkozást követően megfigyeli a beteg állapotát, a lehetséges szövődményeket.</t>
    </r>
  </si>
  <si>
    <t>Az egészségügyi dolgozók jogai és kötelezettségei</t>
  </si>
  <si>
    <t>A betegek jogai és kötelezettségei</t>
  </si>
  <si>
    <t>Egészségügyi jog és etika alapjai</t>
  </si>
  <si>
    <t>Légúti váladék leszívása (új)</t>
  </si>
  <si>
    <t>Belgyógyászati ápolási beavatkozások</t>
  </si>
  <si>
    <t>Belgyógyászat és ápolástana</t>
  </si>
  <si>
    <t>Az orvos utasítása alapján, az orvossal és/vagy az ápolóval együttműködve részt vesz (perifériás vénakanülök, vizeletkatéter, egyszerű eszközös légútbiztosítás kivitelezése, betegmegfigyelő monitor, gyógyszerbejuttatás eszközeinek használata) az invazív beavatkozások kivitelezésében. Felelős a beteg és a bevezetett eszköz megfigyeléséért, gondozásáért.</t>
  </si>
  <si>
    <t>Empátiával fordul a beteghez, segítőkész. Fontosak számára a beteg igényei, tudásának folyamatos fejlesztése a legújabb technikai eszközök és eljárások vonatkozásában. A munkavégzés során határozott, körültekintő, pontosságra törekszik. Betartja és betartatja a munka-, környezetvédelmi, és betegbiztonsági szabályokat.</t>
  </si>
  <si>
    <t>Ismeri az invazív beavatkozások fogalmát, formáit, (perifériás és centrális vénakanülök, gyógyszerek bejuttatásának lehetőségei, vénás injekció, vizelet-katéterek és behelyezésük, hólyagkondicionálás, betegmegfigyelő monitor mérési lehetőségei, légúti váladékleszívás). Tisztában van az invazív beavatkozások jogi és etikai szabályaival. Ismeri az egyes beavatkozások eszközeit, ápolói feladatait, a lehetséges szövődményeket.</t>
  </si>
  <si>
    <t>Asszisztál invazív beavatkozásoknál.</t>
  </si>
  <si>
    <r>
      <t xml:space="preserve">A tananyagelemek és a deszkriptorok projektszemléletű kapcsolódása: 
</t>
    </r>
    <r>
      <rPr>
        <sz val="11"/>
        <color theme="1"/>
        <rFont val="Franklin Gothic Book"/>
        <family val="2"/>
        <charset val="238"/>
      </rPr>
      <t>A tanuló az adott kórképnek megfelelő, egyénre szabott ápolási tevékenységet végez. Ehhez tisztában kell lennie többek között az adott betegség okával, tüneteivel, a diagnózis felállításához szükséges vizsgálatokkal, a kezelés sajátosságaival, az egészségfejlesztési feladatokkal, a rehabilitáció és a krónikus beteg gondozásának specialitásaival.</t>
    </r>
  </si>
  <si>
    <t>Egyéb klinikai gyakorlat</t>
  </si>
  <si>
    <t>Belgyógyászat gyakorlat</t>
  </si>
  <si>
    <t>Idős betegek speciális ápolása</t>
  </si>
  <si>
    <t>Egészséggondozás idős korban</t>
  </si>
  <si>
    <t>Szervek, szervrendszerek és a homeosztázis változásai idős korban, leggyakrabban előforduló betegségek</t>
  </si>
  <si>
    <t>Veszélyeztető tényezők idős korban</t>
  </si>
  <si>
    <t>Az öregedés biológiai folyamatát befolyásoló tényezők, az időskorra vonatkozó általános jellegzetességek</t>
  </si>
  <si>
    <t>Az idős kor jellegzetességei</t>
  </si>
  <si>
    <t>Bevezetés a geriátriába</t>
  </si>
  <si>
    <t>Geriátria klinikuma</t>
  </si>
  <si>
    <t>Organikus pszichoszindrómák</t>
  </si>
  <si>
    <t>Táplálkozási magatartás zavarai</t>
  </si>
  <si>
    <t>Személyiség zavarok</t>
  </si>
  <si>
    <t>Szkizofrénia spektrum és egyéb pszichotikus zavarok, agresszió és konfliktus kezelés</t>
  </si>
  <si>
    <t>Pszichoaktív szerek használatával kapcsolatos és egyéb addiktív zavarok</t>
  </si>
  <si>
    <t>Hangulatzavarok</t>
  </si>
  <si>
    <t>Szorongásos zavarok</t>
  </si>
  <si>
    <t>A pszichiátriai története, előítéletek, stigmák</t>
  </si>
  <si>
    <t>Pszichiátria klinikuma</t>
  </si>
  <si>
    <t>Onkológiai és degeneratív neurológiai betegségek</t>
  </si>
  <si>
    <t>Autoimmun betegségek</t>
  </si>
  <si>
    <t>Neuroinfektológiai betegségek</t>
  </si>
  <si>
    <t>Neurotraumán átesett betegek</t>
  </si>
  <si>
    <t>Agyi érbetegségek</t>
  </si>
  <si>
    <t>Fejfájás, epilepszia</t>
  </si>
  <si>
    <t>Idegsebészeti beavatkozások</t>
  </si>
  <si>
    <t>A koponyaűri nyomásváltozással járó állapot változások</t>
  </si>
  <si>
    <t>Tudatállapot változások</t>
  </si>
  <si>
    <t>Általános és speciális vizsgálatok</t>
  </si>
  <si>
    <t>Neurológia klinikuma</t>
  </si>
  <si>
    <t>Nőgyógyászati betegségek</t>
  </si>
  <si>
    <t>Szoptatástámogatás, gyerekbarát újszülött ellátás, gyermekágy</t>
  </si>
  <si>
    <t>Háborítatlan szülés folyamata, szülési rendellenessége</t>
  </si>
  <si>
    <t>Szövődményes/patológiás terhesség</t>
  </si>
  <si>
    <t>Várandós gondozás</t>
  </si>
  <si>
    <t>Nőgyógyászati vizsgáló eljárások</t>
  </si>
  <si>
    <t>Szülészet-nőgyógyászat klinikuma</t>
  </si>
  <si>
    <t>Ápolási beavatkozások</t>
  </si>
  <si>
    <t>Traumatológiai, ortopédiai betegek ápolása</t>
  </si>
  <si>
    <t>Részletes sebészet</t>
  </si>
  <si>
    <t>Fertőző betegek, infektológia</t>
  </si>
  <si>
    <t>Daganatos megbetegedések</t>
  </si>
  <si>
    <t>Endokrinrendszeri megbetegedései</t>
  </si>
  <si>
    <t>Kiválasztórendszeri megbetegedések</t>
  </si>
  <si>
    <t>Emésztőrendszeri megbetegedések</t>
  </si>
  <si>
    <t>Légzőrendszeri megbetegedések</t>
  </si>
  <si>
    <t>Vérképzőrendszeri megbetegedések</t>
  </si>
  <si>
    <t>Szív-és érrendszeri megbetegedések</t>
  </si>
  <si>
    <t>Rehabilitációs gyakorlat (új)</t>
  </si>
  <si>
    <t>Fizioterápiás alapok</t>
  </si>
  <si>
    <t>Fizioterápiáról általában</t>
  </si>
  <si>
    <t>Akadályozottságok az orvosi rehabilitációban</t>
  </si>
  <si>
    <t>A rehabilitációt támogató eszközök</t>
  </si>
  <si>
    <t>A komplex (átfogó) rehabilitáció rendszere</t>
  </si>
  <si>
    <t>Komplex, átfogó akadálymentesítés</t>
  </si>
  <si>
    <t>Az akadályozott ember sajátos ellátási igényei, szükségletei</t>
  </si>
  <si>
    <t>A rehabilitáció alapfogalmai</t>
  </si>
  <si>
    <t>Rehabilitációs alapismeretek és fizioterápia</t>
  </si>
  <si>
    <t>A felettes utasítása alapján, a teammel együttműködve, vagy felügyelettel részt vesz a diagnosztikai és terápiás eljárásokban. Felettes ápoló irányításával végrehajtja a beteg ápolását. Felelős az orvosi utasítások, ápolási tevékenységek szakszerű végrehajtásáért, a szabályszerű dokumentálásért.</t>
  </si>
  <si>
    <t>Megfelelő empátiával fordul a beteghez. Együttműködés, etikus viselkedés jellemzi. A munkavégzés során határozott, körültekintő, pontosságra törekszik. Fontosnak tartja a munkavédelmi, környezetvédelmi, betegbiztonsági szabályok betartását.</t>
  </si>
  <si>
    <t>Ismeri a kórképekhez kapcsolódó főbb ápolási feladatokat.</t>
  </si>
  <si>
    <t>Általános ápolási feladatokat végez. Segédkezik a betegek vizsgálatánál, diagnosztikai eljárásokkal kapcsolatos ápolási feladatokat lát el. Részt vesz a betegek gyógykezelésében.</t>
  </si>
  <si>
    <r>
      <t xml:space="preserve">A tananyagelemek és a deszkriptorok projektszemléletű kapcsolódása:
</t>
    </r>
    <r>
      <rPr>
        <sz val="11"/>
        <color theme="1"/>
        <rFont val="Franklin Gothic Book"/>
        <family val="2"/>
        <charset val="238"/>
      </rPr>
      <t xml:space="preserve">A tanuló megismerkedik az egészségügyi hulladék fogalmával, el tudja különíteni az egészségügyi veszélyes hulladékokat a speciális veszélyes hulladékoktól, gyógyszerhulladékoktól. A </t>
    </r>
    <r>
      <rPr>
        <sz val="11"/>
        <rFont val="Franklin Gothic Book"/>
        <family val="2"/>
        <charset val="238"/>
      </rPr>
      <t>gyakorlati</t>
    </r>
    <r>
      <rPr>
        <sz val="11"/>
        <color theme="1"/>
        <rFont val="Franklin Gothic Book"/>
        <family val="2"/>
        <charset val="238"/>
      </rPr>
      <t xml:space="preserve"> munkavégzés során keletkező hulladékokat a munkavédelmi szabályok betartásával a megfelelő tárolóedénybe helyezi. Tisztában van a megtelt gyűjtőedények kezelésével, tárolásával.</t>
    </r>
  </si>
  <si>
    <t>A betegellátó osztály és működése</t>
  </si>
  <si>
    <t>A munkája során keletkezett hulladékokat önállóan kezeli, felelős a szabályos hulladékkezelésért.</t>
  </si>
  <si>
    <t>Elkötelezett a munka- és egészségvédelmi szabályok betartásában.  Környezettudatos magatartást tanúsít.</t>
  </si>
  <si>
    <t>Ismeri az egészségügyben keletkezett hulladékok fajtáit, kezelésük szabályait.</t>
  </si>
  <si>
    <t>Az egészségügyi ellátás során keletkező hulladékot az előírásoknak megfelelően kezeli.</t>
  </si>
  <si>
    <r>
      <t>A tananyagelemek és a deszkriptorok projektszemléletű kapcsolódása:</t>
    </r>
    <r>
      <rPr>
        <sz val="11"/>
        <color theme="1"/>
        <rFont val="Franklin Gothic Book"/>
        <family val="2"/>
        <charset val="238"/>
      </rPr>
      <t xml:space="preserve"> 
A tanuló a kórokozó mikroorganizmusok, valamint a fertőzés, nosocomiális fertőzés kialakulásának ismeretében megérti azoknak az eljárásoknak, magatartási szabályoknak a jelentőségét, amelyet az egészségügyi intézményekben a fertőzések megelőzése érdekében szükséges tenni. Képes fertőző beteg megfigyelését, ápolását végezni. A betegellátás során képes lesz alkalmazni az intézmény infekciókontroll kézikönyvében rögzítzett szabályokat, az izoláció megfelelő formáit. A fertőzések megelőzésének érdekében a higiénés szabályok betartását elvárja a munkatársaitól is. </t>
    </r>
  </si>
  <si>
    <t>Egészségügyi szakdolgozók oktatása</t>
  </si>
  <si>
    <t>Pedagógiai-betegoktatási alapismeretek</t>
  </si>
  <si>
    <t>Betartja és betartatja a higiénés, betegbiztonsági a munka- és környezetvédelmi szabályokat.</t>
  </si>
  <si>
    <t>Felelősséget érez a fertőzések kialakulásának és terjedésének megelőzésében. Környezettudatosságra törekszik a nosocomialis fertőzések elleni küzdelemben.</t>
  </si>
  <si>
    <t>Ismeri a kórokozó mikroorganizmusokat, a fertőzés létre-jöttét. Ismeri a nosocomialis infekció fogalmát, kialakulását elősegítő tényezőket, a leggyakrabban előforduló nosocomialis infekciókat. Ismeri az infekciókontroll feladatát, tevékenységeit, leggyakoribb izolációs formákat, a fertőző, beteg elkülönítésére és ápolására vonatkozó előírásokat.</t>
  </si>
  <si>
    <t>Részt vesz az infekciókontroll feladataiban. Izolált fertőző beteget ápol.</t>
  </si>
  <si>
    <r>
      <t xml:space="preserve">A tananyagelemek és a deszkriptorok projektszemléletű kapcsolódása: 
</t>
    </r>
    <r>
      <rPr>
        <sz val="11"/>
        <color theme="1"/>
        <rFont val="Franklin Gothic Book"/>
        <family val="2"/>
        <charset val="238"/>
      </rPr>
      <t>A biokémiai és sejttani alapok hozzájárulnak a gyógyszerek hatásmechanizmusainak megértéséhez. A gyógyszertani ismeretek birtokában a tanuló képes lesz a különböző gyógyszerformák helyes, a higiénés követelményeknek is megfelelő alkalmazására, a gyógyszerelő tevékenység szabályos dokumentálásra.</t>
    </r>
    <r>
      <rPr>
        <sz val="11"/>
        <color rgb="FFFF0000"/>
        <rFont val="Franklin Gothic Book"/>
        <family val="2"/>
        <charset val="238"/>
      </rPr>
      <t xml:space="preserve"> </t>
    </r>
    <r>
      <rPr>
        <sz val="11"/>
        <rFont val="Franklin Gothic Book"/>
        <family val="2"/>
        <charset val="238"/>
      </rPr>
      <t>A tanuló az elméleti ismereteket gyakorlati helyzetben felhasználva a napi gyógyszerelés kivitelezése során alkalma</t>
    </r>
    <r>
      <rPr>
        <sz val="11"/>
        <color theme="1"/>
        <rFont val="Franklin Gothic Book"/>
        <family val="2"/>
        <charset val="238"/>
      </rPr>
      <t xml:space="preserve">zni tudja a gyógyszerelés szabályait, a gyógyszertárolásra, gyógyszerrendelésre és a beteg megfigyelésére vonatkozó ismereteit. </t>
    </r>
  </si>
  <si>
    <t>Évközi gyakorlat (sejtvizsgáló módszerek) szövettani laboratóriumban</t>
  </si>
  <si>
    <t>Mivel és hogyan vizsgálhatóak a sejtek</t>
  </si>
  <si>
    <t>A sejtpusztulás</t>
  </si>
  <si>
    <t>A sejtciklus és a sejtosztódás (mitózis, meiózis)</t>
  </si>
  <si>
    <t>A riboszómák szerkezete és működése, a génkifejeződés</t>
  </si>
  <si>
    <t>A sejtalkotók és szerepük a sejt életében</t>
  </si>
  <si>
    <t>A sejtmembrán szerkezete, transzportfolyamatok</t>
  </si>
  <si>
    <t>A növényi és az állati (humán) sejt összehasonlítása</t>
  </si>
  <si>
    <t>A sejt felépítése (prokarióta, eukarióta)</t>
  </si>
  <si>
    <t>Sejtbiológia</t>
  </si>
  <si>
    <t xml:space="preserve">Testváladékok megfigyelése és kezelése </t>
  </si>
  <si>
    <t>Felettes utasítására közreműködik a feladatokban, de nem indíthat új terápiát.</t>
  </si>
  <si>
    <t>A munkavégzés során határozott, körültekintő, pontosságra törekszik. Magára nézve kötelezőnek érzi a higiénés, betegbiztonsági szempontok, a munka-, tűz- és egészségvédelmi szabályok betartását. Ügyel arra, hogy a gyógyszereléssel kapcsolatos tevékenysége ne legyen káros hatással az élő környezetre.</t>
  </si>
  <si>
    <t>Alapvető gyógyszertani ismeretekkel rendelkezik. Ismeri a gyógyszerformákat, gyógyszer bejuttatási módokat, eszközöket. Ismeri a gyógyszerelés, gyógyszertárolás szabályait. Tisztában van a gyógyszerelés dokumentálási szabályaival.</t>
  </si>
  <si>
    <t>Enteralis és parenteralis gyógyszerelési feladatokat végez, inhalációs és oxigénterápiát alkalmaz. Közreműködik a gyógyszerelésben, segédkezik az infúziós terápia alkalmazásában, (infúziós palackot cserél; az infúzió cseppszámát orvosi utasításra megváltoztatja; kötéscserét végez a perifériás vénakanül helyén; CVK-ból vért vesz; midline katétert és iv. kanült orvosi utasításra eltávolít.</t>
  </si>
  <si>
    <r>
      <t xml:space="preserve">A tananyagelemek és a deszkriptorok projektszemléletű kapcsolódása:
</t>
    </r>
    <r>
      <rPr>
        <sz val="11"/>
        <color theme="1"/>
        <rFont val="Franklin Gothic Book"/>
        <family val="2"/>
        <charset val="238"/>
      </rPr>
      <t>A tanuló megfigyeli a beteg fájdalmát, annak jellegzetességeit. Megfigyelési eredményeit dokumentálja és az orvos tájékoztatása mellett, a beteg állapotától és a lehetőségektől függően választott, nem gyógyszeres fájdalomcsillapítási eljárást alkalmaz. Tevékenysége során szem előtt tartja a higiénés, munkavédelmi és betegbiztonsági szabályokat.</t>
    </r>
  </si>
  <si>
    <t>A betegmegfigyelés alapjai</t>
  </si>
  <si>
    <t>Felelős a beteg fájdalmának megfigyeléséért, állapotának követéséért. Tevékenységét felügyelettel dokumentálja.</t>
  </si>
  <si>
    <t>Fontosnak tartja a beteg szenvedésének enyhítését.</t>
  </si>
  <si>
    <t>Ismeri a fájdalom kórélettani alapjait, jellemzőit, a fájdalom felmérését és a felméréshez kapcsolódó dokumentációs rendszert. Tisztában van a fájdalomcsillapítás lehetőségeivel. Átfogóan ismeri a nem gyógyszeres fájdalomcsillapítás módjait.</t>
  </si>
  <si>
    <t>Gyógyszer nélküli fájdalomcsillapító eljárásokat alkalmaz.</t>
  </si>
  <si>
    <r>
      <t xml:space="preserve">A tananyagelemek és a deszkriptorok projektszemléletű kapcsolódása: 
</t>
    </r>
    <r>
      <rPr>
        <sz val="11"/>
        <color theme="1"/>
        <rFont val="Franklin Gothic Book"/>
        <family val="2"/>
        <charset val="238"/>
      </rPr>
      <t>A tanuló terminális állapotú beteg szükségleteknek megfelelő ápolását végzi, empátiával és türelemmel gondoskodik róla. Az ápolás során figyelembe veszi a beteg pszichés állapotát, a haldoklás stádiumának megfelelő pszichés támogatást nyújt számára. Tevékenységét a betegjogok tiszteletben tartásával és megfelelő empátiával végzi. Az ellátás során etikus viselkedést tanusít.</t>
    </r>
  </si>
  <si>
    <t>Egészségügyi etikett</t>
  </si>
  <si>
    <t>Beteg ember lélektana</t>
  </si>
  <si>
    <t>Pszichológia alapjai</t>
  </si>
  <si>
    <t>Haldoklás, halál, gyász</t>
  </si>
  <si>
    <t>Betartja az orvosi utasításokat. Enyhíti a beteg szenvedését.</t>
  </si>
  <si>
    <t>Etikus magatartást tanúsít. Tiszteletben tartja az emberi méltóságot, részvéttel fordul az elhunyt ember hozzátartozói felé.</t>
  </si>
  <si>
    <t>Ismeri a haldoklás szakaszait, a haldokló beteg ápolásának, a halott ellátásának és a család támogatásának szempontjait.</t>
  </si>
  <si>
    <t>Terminális állapotú beteg ápolását végzi. Ellátja a halott körüli teendőket.</t>
  </si>
  <si>
    <r>
      <t>A tananyagelemek és a deszkriptorok projektszemléletű kapcsolódása:</t>
    </r>
    <r>
      <rPr>
        <sz val="11"/>
        <color theme="1"/>
        <rFont val="Franklin Gothic Book"/>
        <family val="2"/>
        <charset val="238"/>
      </rPr>
      <t xml:space="preserve"> 
A tanuló </t>
    </r>
    <r>
      <rPr>
        <sz val="11"/>
        <rFont val="Franklin Gothic Book"/>
        <family val="2"/>
        <charset val="238"/>
      </rPr>
      <t xml:space="preserve">valós feladatok megoldásán keresztül </t>
    </r>
    <r>
      <rPr>
        <sz val="11"/>
        <color theme="1"/>
        <rFont val="Franklin Gothic Book"/>
        <family val="2"/>
        <charset val="238"/>
      </rPr>
      <t>a pszichiátriai ellátáshoz kapcsolódóan, utasítás alapján, felügyelet mellett képes lesz adott betegnél korlátozó intézkedéseket végrehajtani a vonatkozó jogszabályoknak megfelelően. Ezirányú tevékenységét etikus magatartás mellett végzi és a szakmai szabályoknak megfelelően dokumentálja.</t>
    </r>
  </si>
  <si>
    <t>Korlátozó intézkedések (új)</t>
  </si>
  <si>
    <t>Szakmai etikai alapkövetelmények</t>
  </si>
  <si>
    <t>A fizikai korlátozásra vonatkozó intézkedéseket felügyelet-tel utasításra végrehajtja.</t>
  </si>
  <si>
    <t>Betartja a jogi és etikai normákat.</t>
  </si>
  <si>
    <t>Ismeri a jogszerű kémiai és fizikai korlátozás kivitelezésének szabályait, a kapcsolódó ápolói feladatokat.</t>
  </si>
  <si>
    <t>Részt vesz a korlátozó intézkedések végrehajtásában.</t>
  </si>
  <si>
    <r>
      <t xml:space="preserve">A tananyagelemek és a deszkriptorok projektszemléletű kapcsolódása: 
</t>
    </r>
    <r>
      <rPr>
        <sz val="11"/>
        <color theme="1"/>
        <rFont val="Franklin Gothic Book"/>
        <family val="2"/>
        <charset val="238"/>
      </rPr>
      <t>A tanuló a belgyógyászati betegek számára pedagógiai ismeretekre alapozott, egyénre szabott betegoktatást végez. Az oktatás tervezésénél figyelembe veszi a beteg pszichés és szociális jellemzőit, a figyelem, tanulás, emlékezés, gondolkodás, motiváció és érzelmek törvényszerűségeit. Az egy-egy kórkép kezelésével kapcsolatos betegoktatással párhuzamosan az egészségfejlesztésre is figyelmet fordít, amelynek szintén el kell sajátítani a módszereit, eszközeit.</t>
    </r>
  </si>
  <si>
    <t>Betegoktatás</t>
  </si>
  <si>
    <t>Andragógia</t>
  </si>
  <si>
    <t>Általános pedagógia alapismeretek</t>
  </si>
  <si>
    <t>Egészségfejlesztés</t>
  </si>
  <si>
    <t>Egészségkárosító tényezők</t>
  </si>
  <si>
    <t>Mentálhigiéné</t>
  </si>
  <si>
    <t>Szexuálhigiéné</t>
  </si>
  <si>
    <t>Életmód – egészségmagatartás</t>
  </si>
  <si>
    <t>Népegészségügyi programok</t>
  </si>
  <si>
    <t>Prevenció és egészségmegőrzés</t>
  </si>
  <si>
    <t>Az egészségi állapot mérési módszerei</t>
  </si>
  <si>
    <t>Az egészség, egészségkulturáltság</t>
  </si>
  <si>
    <t>Népegészségtan, egészségfejlesztés</t>
  </si>
  <si>
    <t>Szociálpszichológia</t>
  </si>
  <si>
    <t>Fejlődéslélektan</t>
  </si>
  <si>
    <t>Személyiséglélektan</t>
  </si>
  <si>
    <t>Általános lélektan</t>
  </si>
  <si>
    <t>Családszociológia</t>
  </si>
  <si>
    <t>Egészségszociológia</t>
  </si>
  <si>
    <t>A szociológia alapjai</t>
  </si>
  <si>
    <t>Szociológia alapjai</t>
  </si>
  <si>
    <t>A gondozás fogalma, célja és formái</t>
  </si>
  <si>
    <t>Felettes utasításának megfelelően, felügyelettel végzi a betegoktatást, meggyőződik arról, hogy a beteg a szükséges tudást megszerezte.</t>
  </si>
  <si>
    <t>A beteghez elfogadóan viszonyul, együttműködő, türelmes. Figyelembe veszi a beteg személyiségét, előzetes ismereteit, igényeit.</t>
  </si>
  <si>
    <t>Ismeri a betegoktatáshoz szükséges pszichológiai és pedagógiai alapokat, az oktatás, az egészségnevelés, egészségfejlesztés színtereit, módszereit, eszközeit, ezek megválasztásának és alkalmazásának szempontjait. Ismeri az egészséges életmód elemeit, az egészségkárosító tényezőket, a magyar lakosság egészségi állapotának jellemzőit.</t>
  </si>
  <si>
    <t>Egyénre szabott betegoktatást és egészségfejlesztő tevékenységet végez.</t>
  </si>
  <si>
    <r>
      <t xml:space="preserve">A tananyagelemek és a deszkriptorok projektszemléletű kapcsolódása: 
</t>
    </r>
    <r>
      <rPr>
        <sz val="11"/>
        <color theme="1"/>
        <rFont val="Franklin Gothic Book"/>
        <family val="2"/>
        <charset val="238"/>
      </rPr>
      <t xml:space="preserve">A páciens és a hozzátartozók pszichés támogatását akkor tudja a tanuló korrekt módon, egyénre szabottan megvalósítani, ha ismeri és összefüggéseiben látja az ember lelki működését, szociális hátterét, megérti a beteg ember állapotát, helyzetéből adódó reakcióit. A tanuló </t>
    </r>
    <r>
      <rPr>
        <sz val="11"/>
        <rFont val="Franklin Gothic Book"/>
        <family val="2"/>
        <charset val="238"/>
      </rPr>
      <t>gyakorlatorientált feladatokon keresztül</t>
    </r>
    <r>
      <rPr>
        <sz val="11"/>
        <color theme="1"/>
        <rFont val="Franklin Gothic Book"/>
        <family val="2"/>
        <charset val="238"/>
      </rPr>
      <t xml:space="preserve"> a beteg pszichés vezetése során empatikusan viselkedik, képes lesz hiteles, adekvát kommunikációt folytatni a jogi és etikai szabályok betartásával. Tisztában lesz a szororigén ártalmakkal.</t>
    </r>
  </si>
  <si>
    <t>Kommunikációs készséffejlesztés szimulációs környezetben (új)</t>
  </si>
  <si>
    <t>Az egészségügyről szóló törvény</t>
  </si>
  <si>
    <t>Az egészségügyi etika alapelvei</t>
  </si>
  <si>
    <t>Alapfogalmak</t>
  </si>
  <si>
    <t>Megelőzi a szororigén pszichikus ártalmak kialakulását felettese irányításával.</t>
  </si>
  <si>
    <t>Empátiával és türelemmel fordul a beteghez, figyelmes, fontosnak érzi a beteg meghallgatását. Hiteles kommunikációt folytat. Önmagára nézve kötelezőnek érzi a betegjogok tiszteletben tartását. Etikus viselkedés jellemzi.</t>
  </si>
  <si>
    <t>Ismeri munkájának ápoláslélektani vonatkozásait, a segítő kapcsolat jellemzőit, a meghallgatás, segítő beszélgetés szabályait. Tisztában van a munkáját érintő jogi és etikai követelményekkel.</t>
  </si>
  <si>
    <t>A beteg és hozzátartozói számára pszichés támogatást nyújt.</t>
  </si>
  <si>
    <r>
      <t xml:space="preserve">A tananyagelemek és a deszkriptorok projektszemléletű kapcsolódása: 
</t>
    </r>
    <r>
      <rPr>
        <sz val="11"/>
        <color theme="1"/>
        <rFont val="Franklin Gothic Book"/>
        <family val="2"/>
        <charset val="238"/>
      </rPr>
      <t xml:space="preserve">A tanuló a szükséges fizikai ismeretek birtokában megismeri és megérti a képi diagnosztikai eszközök működési elveit. </t>
    </r>
    <r>
      <rPr>
        <sz val="11"/>
        <rFont val="Franklin Gothic Book"/>
        <family val="2"/>
        <charset val="238"/>
      </rPr>
      <t>Egy valós munkafolyamatot modellezve a kép</t>
    </r>
    <r>
      <rPr>
        <sz val="11"/>
        <color theme="1"/>
        <rFont val="Franklin Gothic Book"/>
        <family val="2"/>
        <charset val="238"/>
      </rPr>
      <t>i diagnosztikai módszerek, spirometria és a csapolások, biopsziák típusainak, céljának, előkészítésének és kivitelezésének ismeretében, kompetenciájának megfelelően képes lesz egy beteget felkészíteni a szükséges vizsgálatokra, a higiénés, munkavédelmi szabályok szem előtt tartásával el tudja látni a vizsgálatokkal kapcsolatos asszisztensi/ápolói feladatokat.</t>
    </r>
  </si>
  <si>
    <t>Diagnosztikai alapismeretek</t>
  </si>
  <si>
    <t>A betegek előkészítését felettes utasítása alapján, felügyelettel végzi. A beavatkozások során az egészségügyi teammel együttműködik, asszisztál.</t>
  </si>
  <si>
    <t>Munkáját körültekintően, a betegbiztonsági, munka- és egészségvédelmi szabályok betartásával végzi. A beteget pszichésen támogatja.</t>
  </si>
  <si>
    <t>Ismeri a fizika és a biofizika alapvető törvényszerűségeit és a leggyakoribb képalkotó eljárásokat. Ismeri a csapolások, biopsziák, képi diagnosztikai módszerek, spirometria lényegét, menetét, a vizsgálatokkal, beavatkozásokkal kapcsolatos ápolói/asszisztensi feladatokat.</t>
  </si>
  <si>
    <t>Előkészíti a beteget diagnosztikai/terápiás beavatkozásokra, eljárásokra, elvégzi a vizsgálatok alatti és utáni ápolói/asszisztensi feladatokat.</t>
  </si>
  <si>
    <r>
      <t>A tananyagelemek és a deszkriptorok projektszemléletű kapcsolódása:</t>
    </r>
    <r>
      <rPr>
        <sz val="11"/>
        <color theme="1"/>
        <rFont val="Franklin Gothic Book"/>
        <family val="2"/>
        <charset val="238"/>
      </rPr>
      <t xml:space="preserve"> 
A tanuló </t>
    </r>
    <r>
      <rPr>
        <sz val="11"/>
        <rFont val="Franklin Gothic Book"/>
        <family val="2"/>
        <charset val="238"/>
      </rPr>
      <t>egy komplex szakmai helyzet megoldásával</t>
    </r>
    <r>
      <rPr>
        <sz val="11"/>
        <color rgb="FFFF0000"/>
        <rFont val="Franklin Gothic Book"/>
        <family val="2"/>
        <charset val="238"/>
      </rPr>
      <t xml:space="preserve"> </t>
    </r>
    <r>
      <rPr>
        <sz val="11"/>
        <color theme="1"/>
        <rFont val="Franklin Gothic Book"/>
        <family val="2"/>
        <charset val="238"/>
      </rPr>
      <t xml:space="preserve">megismeri a betegmegfigyelő monitorok részeit, non-invazív mérési lehetőségeit, amelyet betegeken a szakmai és a munkavédelmi szabályok betartása mellett alkalmaz.  Felismeri a normálistól eltérő jeleket, értékeket. Az eredményeket dokumentálja, szükség esetén az eltéréseket jelzi a felettesének. </t>
    </r>
  </si>
  <si>
    <t>Betegmegfigyelő monitorok használata (új)</t>
  </si>
  <si>
    <t>A beteg monitorozását felettes utasítása szerint végzi.</t>
  </si>
  <si>
    <t>Munkáját körültekintően, a betegbiztonsági, munka- és egészségvédelmi szabályok betartásával végzi.</t>
  </si>
  <si>
    <t>Ismeri a monitorozás eszközeit, formáit, jellemzőit. Ismeri az EKG-monitorozás ápolói/asszisztensi feladatait.</t>
  </si>
  <si>
    <t>Betegmegfigyelő monitorokat alkalmaz.</t>
  </si>
  <si>
    <t>"A" Betegmegfigyelés, monitorozás (1; 3; 4. sor)</t>
  </si>
  <si>
    <r>
      <t xml:space="preserve">A tananyagelemek és a deszkriptorok projektszemléletű kapcsolódása: 
</t>
    </r>
    <r>
      <rPr>
        <sz val="11"/>
        <color theme="1"/>
        <rFont val="Franklin Gothic Book"/>
        <family val="2"/>
        <charset val="238"/>
      </rPr>
      <t>A tanuló ismeri és helyesen alkalmazza a betegmegfigyelés során használt eszközöket, műszereket. Képes a kijelölt betegnél EKG-t készíteni, a vitális és antropometriai paramétereit megmérni, értékelni. El tudja különíteni a normál és a kóros értékeket, a mért értékeket és tapasztalatait a szakmai szabályoknak megfelleően dokumentálja a beteg dokumentációjában.</t>
    </r>
  </si>
  <si>
    <t>Vitális paraméterek mérése (új)</t>
  </si>
  <si>
    <t>Testtömeg, testmagasság, testkörfogat, BMI mérése (új)</t>
  </si>
  <si>
    <t>Fizikális vizsgálatok (új)</t>
  </si>
  <si>
    <t>Tevékenységét a felettes utasításának megfelelően, felügye-lettel végzi. Az eredményeket pontosan dokumentálja.</t>
  </si>
  <si>
    <t>Ismeri a fizikális vizsgálat ápolói vonatkozásait. Tudja a testmagasság, testtömeg, testarányok, testkörfogat, BMI és a vitális paraméterek mérésének módját, eszközeit. Ismeri az EKG-vizsgálat kivitelezését, eszközeit.</t>
  </si>
  <si>
    <t>Egyszerű eszközös és eszköz nélküli vizsgálatokat végez.</t>
  </si>
  <si>
    <r>
      <t xml:space="preserve">A tananyagelemek és a deszkriptorok projektszemléletű kapcsolódása: 
</t>
    </r>
    <r>
      <rPr>
        <sz val="11"/>
        <color theme="1"/>
        <rFont val="Franklin Gothic Book"/>
        <family val="2"/>
        <charset val="238"/>
      </rPr>
      <t>A laboratóriumi munkavégzés megismerése háttérinformációt ad a tanulók számára, megismerése hozzájárulhat a laboratóriumi minták levételének, tárolásának, szállításának tudatosabbá tételéhez és a bedside vizsgálatok helyes kivitelezéséhez. A tanuló elsajátítja a vér és egyéb testváladék mintavétel szabályos előkészítését, kivitelezését, a minta kezelését, laboratóriumba juttatását. Begyakorolja azokat a munkavédelmi, higiéniai és betegbiztonsági szabályokat, amelyek a váladékok kezelésével kötelezően betartandók. Felismeri a testváladékok kóros eltéréseit. Megfigyeléseit és a végzett tevékenységeket rögzíti a betegdokumentációban.</t>
    </r>
  </si>
  <si>
    <t>Minőségbiztosítás a laboratóriumban</t>
  </si>
  <si>
    <t>Informatika a laboratóriumban</t>
  </si>
  <si>
    <t>Évközi orientációs gyakorlat szövettani, klinikai kémiai és mikrobiológiai laboratóriumban</t>
  </si>
  <si>
    <t>Biztonságtechnika a laboratóriumban</t>
  </si>
  <si>
    <t>Laboratóriumi vegyszerek és tárolásuk</t>
  </si>
  <si>
    <t>Laboratóriumi alapműveletek: anyagok tisztítása és szétválasztása</t>
  </si>
  <si>
    <t>Oldatkészítés, oldatkoncentráció</t>
  </si>
  <si>
    <t>Matematikai számítások a laboratóriumban</t>
  </si>
  <si>
    <t>Tömeg- és térfogatmérés a laboratóriumban</t>
  </si>
  <si>
    <t>A laboratóriumi munka eszközei</t>
  </si>
  <si>
    <t>Általános laboratóriumi alapismeretek</t>
  </si>
  <si>
    <t>A mintavétel előtt azonosítja a beteget. A mintavételt a felettes utasítása szerint, felügyelettel végzi, tevékenységét dokumentálja.</t>
  </si>
  <si>
    <t>Munkáját körültekintően, a betegbiztonsági, munka- és egészségvédelmi szabályok betartásával végzi. Laboratóriumi minták kezelése során törekszik a minimális környezeti terhelés elérésére.</t>
  </si>
  <si>
    <t>Ismeri a vénás vérvétel, a testváladékok mintavételének módját, szabályait, eszközeit, a minták tárolásának, szállításának szabályait.</t>
  </si>
  <si>
    <t>Laboratóriumi mintát vesz a betegtől.</t>
  </si>
  <si>
    <r>
      <t xml:space="preserve">A tananyagelemek és a deszkriptorok projektszemléletű kapcsolódása: 
</t>
    </r>
    <r>
      <rPr>
        <sz val="11"/>
        <color theme="1"/>
        <rFont val="Franklin Gothic Book"/>
        <family val="2"/>
        <charset val="238"/>
      </rPr>
      <t>A tanuló az emberi test felépítésének és működésének ismeretében képes lesz felismerni és elkülöníteni a fiziológiás állapotot az élettanitól eltérő jelektől, tünetektől.</t>
    </r>
    <r>
      <rPr>
        <sz val="11"/>
        <rFont val="Franklin Gothic Book"/>
        <family val="2"/>
        <charset val="238"/>
      </rPr>
      <t xml:space="preserve"> Valós feladatokon keresztül a megfigy</t>
    </r>
    <r>
      <rPr>
        <sz val="11"/>
        <color theme="1"/>
        <rFont val="Franklin Gothic Book"/>
        <family val="2"/>
        <charset val="238"/>
      </rPr>
      <t>elés során a fizikális vizsgálatokon kívül egyszerű eszközös vizsgálatokat és a vitális paraméterek mérésének eszközeit is használja. A tapasztalt elváltozásokat és a mért értékeket az ápolási dokumentációban, illetve a beteg lázlapján a szakmai szabályoknak megfelelően rögzíti.</t>
    </r>
  </si>
  <si>
    <t>Alvás, pihenés megfigyelése (új)</t>
  </si>
  <si>
    <t>Testváladékok megfigyelése és kezelése</t>
  </si>
  <si>
    <t>A beteg állapotában bekövetkező változásokat jelzi a felettes felé. Szükség esetén, a segítség érkezéséig köteles megkezdeni az elsősegélynyújtást.</t>
  </si>
  <si>
    <t>Határozott, megfigyeléseiben és a dokumentálási feladatokban pontosságra törekszik.</t>
  </si>
  <si>
    <t>Ismeri a betegmegfigyelés szempontjait, az általános megtekintés, a testalkat, tápláltság, mozgás, járás, bőr és bőrfüggelékek, érzékszervek, alvás, magatartás, tudat, fájdalom, vitális paraméterek, testváladékok normális jellemzőit, normálistól való eltéréseit. Ismeri a megfigyelés módszereit, eszközeit. Tudja a dokumentálás módját, szabályait.</t>
  </si>
  <si>
    <t>Betegmegfigyelést végez, felismeri és jelzi a beteg állapotában bekövetkező változásokat. Megfigyeléseit dokumentálja.</t>
  </si>
  <si>
    <r>
      <t xml:space="preserve">Kapcsolódó tananyagegységek:
</t>
    </r>
    <r>
      <rPr>
        <sz val="11"/>
        <color theme="1"/>
        <rFont val="Franklin Gothic Book"/>
        <family val="2"/>
        <charset val="238"/>
      </rPr>
      <t>"A", "B", "I", "G"</t>
    </r>
  </si>
  <si>
    <t>időkeret: 5 óra</t>
  </si>
  <si>
    <t>Egy szimulációs rehabilitációs osztályon van egy gyengénlátó beteg, aki három lábú bottal közlekedik, komplex ápolási igényekkel rendelkezik. A tanuló a feladat során először mérje fel a beteg mozgási, kommunikációs és személyi gondozási szükségleteit, majd dolgozzon ki egy integrált tervet, amely biztosítja a biztonságos környezetet és munkakörülményeket. Ebben a tervben alkalmazza a megfelelő gyógyászati és kényelmi segédeszközöket, segítő eszközöket a mobilitás támogatására, valamint kommunikációs segédleteket, hogy a beteg könnyebben tudjon kapcsolatot tartani a környezetével. Végül a tanulónak készítenie kell egy prezentációt, amelyben kiemeli a biztonsági intézkedéseket, a segédeszközök használatának eredményeit, valamint javaslatokat tesz az esetleges további veszélyforrásokra, ápolási-gondozási területekre.</t>
  </si>
  <si>
    <r>
      <t xml:space="preserve">Kapcsolódó tananyagegységek:
</t>
    </r>
    <r>
      <rPr>
        <sz val="11"/>
        <color theme="1"/>
        <rFont val="Franklin Gothic Book"/>
        <family val="2"/>
        <charset val="238"/>
      </rPr>
      <t>"C", "F", "I"</t>
    </r>
  </si>
  <si>
    <t>A tanuló egy képzeletbeli kórteremben (demonstrációs teremben) dolgozó ápoló szerepét tölti be. A feladat során először mérje meg egy kiválasztott beteg vitalis paramétereit (láz, pulzus, légzés, vérnyomás) és dokumentálja azokat egy lázlapon, majd az éppen hányadékot ürítő beteget lássa el és a kóros tartalom miatt váladékát tegye félre a közeledő vizitre. Mutassa be a váladék biztonságos felfogását és jelölését a vizit előkészítése érdekében. Ellenőrizze a kórterem rendjét, készüljön fel a vizitre. A hányadék bemutatásakor tartsa be a higiéniai előírások és az egyéni védőeszközök megfelelő használatát. Alkalmazza a veszélyes hulladékok szabályszerű kezelését és tárolását. A viziten elrendelt gyógyszer beadásához készüljön elő, segédkezzen a beadásnál és dokumentálja le az elvégzett feladatokat.</t>
  </si>
  <si>
    <r>
      <t xml:space="preserve">Kapcsolódó tananyagegységek:
</t>
    </r>
    <r>
      <rPr>
        <sz val="11"/>
        <color theme="1"/>
        <rFont val="Franklin Gothic Book"/>
        <family val="2"/>
        <charset val="238"/>
      </rPr>
      <t>"A", "B", "I"</t>
    </r>
  </si>
  <si>
    <t>Az oktatóval egy auditot kell végeznie a tanulónak, egy adott betegápolási részlegen, amely során kiválasztanak számára egy beteget, akinél felméri az általános állapotát, valamint megfigyeli, hogy az életkorhoz és élethelyzethez indikolt gondozási feladatok (pl. táplálkozás, higiéné, alvás, mozgás) milyen módon vannak biztosítva. Emellett vizsgálja a kommunikációs és információátadási folyamatokat a dolgozók-beteg között, ideértve a beteg azonosítását, az ápolásetikai és betegjogi kérdések kezelését, valamint az intézményben való eligazodást. Végül megfigyeli a munkahelyi biztonságot, a védőeszközök használatát és a hulladékkezelési eljárásokat, majd megfigyeléseit, észrevételeit prezentálja csoporttársai előtt az oktató jelenlétében és aktív részvételével.</t>
  </si>
  <si>
    <t>Ágazati alapoktatás összes óraszáma:</t>
  </si>
  <si>
    <r>
      <t xml:space="preserve">A tananyagelemek és a deszkriptorok projektszemléletű kapcsolódása: 
</t>
    </r>
    <r>
      <rPr>
        <sz val="11"/>
        <color theme="1"/>
        <rFont val="Franklin Gothic Book"/>
        <family val="2"/>
        <charset val="238"/>
      </rPr>
      <t>A képzésben résztvevő a betegágy mellett végzett labordiagnosztikai módszereket alkalmazza, például vércukorszint mérését és gyors vizeletvizsgálatot végez. Ismeri az eljárások eszközeit, technikáit és dokumentálási szabályait, ezért az oktató utasításai alapján, a legnagyobb körültekintéssel végzi a beavatkozásokat.</t>
    </r>
  </si>
  <si>
    <t>Asszisztensi feladatok szimulációs gyakorlat</t>
  </si>
  <si>
    <t>Komplex klinikai szimulációs gyakorlat</t>
  </si>
  <si>
    <t>Asszisztensi feladatok</t>
  </si>
  <si>
    <t>Alapápolás-gondozás</t>
  </si>
  <si>
    <t>Elrendelés alapján utasításra önállóan elvégzi a beavatkozást.</t>
  </si>
  <si>
    <t>A legnagyobb szakmai körültekintés mellett végzi a beavatkozást.</t>
  </si>
  <si>
    <t>Ismeri az ágy melletti vércukorszintmérés, vizeletvizsgálat módját, eszközeit, dokumentálását.</t>
  </si>
  <si>
    <t>Vércukorszintet mér, vizeletvizsgálatot végez gyorsteszttel. Egyszerű, betegágy mellett végezhető labordiagnosztikai módszereket alkalmaz.</t>
  </si>
  <si>
    <t>„C” DIAGNOSZTIKAI ÉS MEGFIGYELÉSI TEVÉKENYSÉGEK (6; 13; 14; 15; 29. SOR)</t>
  </si>
  <si>
    <r>
      <t xml:space="preserve">A tananyagelemek és a deszkriptorok projektszemléletű kapcsolódása: 
</t>
    </r>
    <r>
      <rPr>
        <sz val="11"/>
        <color theme="1"/>
        <rFont val="Franklin Gothic Book"/>
        <family val="2"/>
        <charset val="238"/>
      </rPr>
      <t>A tanuló/képzésben résztvevő az előre töltött adagokból elérhető készítmények beadását – subcután vagy deltoidizomba -  a gyógyszerismeret és az emberi test anatómiai ismereteinek együttes alkalmazásával végzi. Az injekciós eszközök és protokollok pontos betartása mellett ügyel a beadás precizitására, az esetleges szövődmények felismerésére, valamint a fel nem használt gyógyszerek környezetre gyakorolt hatására. Emellett az oktató felügyelete melett önállóan adja be a hozzátartozó vagy a beteg által is önállóan beadandó készítményeket, ezzel biztosítva a biztonságos és szabályszerű gyógyszeres ellátást a szimulációs gyakorlat során.</t>
    </r>
  </si>
  <si>
    <t>Előírás alapján utasításra a hozzátartozó/beteg által is beadható készítmények beadását önállóan végzi el.</t>
  </si>
  <si>
    <t>A legnagyobb szakmai körültekintés mellett végzi a beavatkozást. Munkája során szem előtt tartja a fel nem használt gyógyszerek környezetre gyakorolt hatásait.</t>
  </si>
  <si>
    <t>Ismeri az injekciózás eszközrendszerét és szabályait, ismeri a gyógyszerelés szabályait, és az emberi test felépítését, injekciózási módokat, protokollokat.</t>
  </si>
  <si>
    <t>Előre töltött adagban elérhető készítmény esetében subcutan, illetve intramuscularis injekciót (deltaizomba) bead, az injekciózás esetleges szövődményeit felismeri.</t>
  </si>
  <si>
    <t>„J” GYÓGYSZERES BEAVATKOZÁSOK ÉS INJEKCIÓZÁS (27; 28. SOR)</t>
  </si>
  <si>
    <r>
      <t xml:space="preserve">A tananyagelemek és a deszkriptorok projektszemléletű kapcsolódása: 
</t>
    </r>
    <r>
      <rPr>
        <sz val="11"/>
        <color theme="1"/>
        <rFont val="Franklin Gothic Book"/>
        <family val="2"/>
        <charset val="238"/>
      </rPr>
      <t>A tanuló/képzésben résztvevő az előírások szerint, pontosan adja be az enterális gyógyszereket az ápoló utasítása alapján. Ismeri a gyógyszerformákat, valamint a tárolás és kezelés szabályait. Például egy szimuláció során, amikor egy kliens akut enterális készítményt igényel, a tanuló/képzésben résztvevő ellenőrzi a csomagolást és a kliens azonosítását, majd a gyógyszerelési és egyéb ide vonatkozó szabályok betartása, felügyelet mellett beadja a gyógyszert, biztosítva ezzel a biztonságos alkalmazást.</t>
    </r>
  </si>
  <si>
    <t>Gyógyszerbejuttatási módok klinikai gyakorlat</t>
  </si>
  <si>
    <t>Vitális paraméterek és injekciózás rendelőintézeti gyakorlat</t>
  </si>
  <si>
    <t>Gyógyszerbejuttatási módok szimulációs gyakorlat</t>
  </si>
  <si>
    <t>A gyógyszerelés alapjai</t>
  </si>
  <si>
    <t>Irányított gyógyszerelés</t>
  </si>
  <si>
    <t>Előírásnak megfelelően felettesi utasításra a kliens rendszeresen szedett, kliens/hozzátartozó által beadható enteralis gyógyszereit, illetve akut esetben elrendelt enteralis gyógyszereket bead.</t>
  </si>
  <si>
    <t>Munkájára igényes és precízen hajtja végre a gyógyszerelő tevékenységet.</t>
  </si>
  <si>
    <t>Ismeri a gyógyszerelés szabályait, a gyógyszertárolás és kezelés szabályait, illetve a gyógyszerformákat.</t>
  </si>
  <si>
    <t>Enteralis gyógyszereket, előre csomagolt formában adagolt készítményeket elrendelés alapján bead.</t>
  </si>
  <si>
    <r>
      <t xml:space="preserve">A tananyagelemek és a deszkriptorok projektszemléletű kapcsolódása: 
</t>
    </r>
    <r>
      <rPr>
        <sz val="11"/>
        <color theme="1"/>
        <rFont val="Franklin Gothic Book"/>
        <family val="2"/>
        <charset val="238"/>
      </rPr>
      <t>A tanuló/képzésben résztvevő alaposan ismeri a vizsgálati minták helyes tárolási és szállítási eljárásait. Egy szimuláció során az a feladata, hogy átvételi eljárást végezzen egy otthon levett vizeletmintánál. A tanuló/képzésben résztvevő először ellenőrzi a minta címkéjét és a beteg azonosítását, majd a higiéniai és munkavédelmi előírásokat betartva, a megfelelő tárolási feltételek mellett átadja a mintát a laboratóriumba történő továbbítás céljából.</t>
    </r>
  </si>
  <si>
    <t>A munkavédelem alapjai</t>
  </si>
  <si>
    <t>Munka-balesetvédelem, betegbiztonság</t>
  </si>
  <si>
    <t>A vizsgálati mintát az ápoló utasításának megfelelően szállítja. Betartja a vizsgálati minta megfelelő tárolásának és szállításának szabályait.</t>
  </si>
  <si>
    <t>Belátja a vizsgálati minta kezelésével kapcsolatos előírások jelentőségét.</t>
  </si>
  <si>
    <t>Tisztában van a vizsgálati anyagok tárolásának és szállításának higiénés és munkavédelmi szabályaival.</t>
  </si>
  <si>
    <t>A vizsgálati mintát a laboratóriumba eljuttatja.</t>
  </si>
  <si>
    <t>„F” VIZSGÁLATOK ELŐKÉSZÍTÉSE, SZÁLLÍTÁSA ÉS MINTAVEZETÉS (11; 12; 26. SOR)</t>
  </si>
  <si>
    <r>
      <t xml:space="preserve">A tananyagelemek és a deszkriptorok projektszemléletű kapcsolódása: 
</t>
    </r>
    <r>
      <rPr>
        <sz val="11"/>
        <color theme="1"/>
        <rFont val="Franklin Gothic Book"/>
        <family val="2"/>
        <charset val="238"/>
      </rPr>
      <t>A tanuló/képzésben résztvevő felelősségteljesen kezeli a kommunális- és veszélyes hulladékot az előírásoknak megfelelően, ismerve az egészségügyi intézmények hulladéktípusait és azok kezelését. Ezzel biztosítja a beteg, kollégák és saját biztonságát, valamint hozzájárul a balesetvédelemhez. Például egy s.c. injekció beadása után a tanuló/képzésben résztvevő elkülöníti a használt eszközöket, majd az előírt gyűjtőedénybe helyezi őket, demonstrálva a szelektív hulladékkezelés szerepét a környezetvédelemben.</t>
    </r>
  </si>
  <si>
    <t>Balesetvédelem</t>
  </si>
  <si>
    <t>A munkaeszközök biztonsága</t>
  </si>
  <si>
    <t>Önállóan kezeli a munkája során keletkező, különböző típusú hulladékokat.</t>
  </si>
  <si>
    <t>A hulladékok kezelése során fontosnak tartja a munkavédelmi és környezetvédelmi szempontok betartását a saját, a munkatársak és a betegek érdekében.</t>
  </si>
  <si>
    <t>Ismeri az egészségügyi intézményekben keletkezett hulladékok fajtáit, kezelésük szabályait.</t>
  </si>
  <si>
    <t>A munkája során keletkezett kommunális és veszélyes hulladékot az előírásoknak megfelelően kezeli, tárolja.</t>
  </si>
  <si>
    <t>„I” MUNKAHELYI BIZTONSÁG, VÉDELEM ÉS HULLADÉKKEZELÉS (23; 24; 25. SOR)</t>
  </si>
  <si>
    <r>
      <t xml:space="preserve">A tananyagelemek és a deszkriptorok projektszemléletű kapcsolódása: 
</t>
    </r>
    <r>
      <rPr>
        <sz val="11"/>
        <color theme="1"/>
        <rFont val="Franklin Gothic Book"/>
        <family val="2"/>
        <charset val="238"/>
      </rPr>
      <t>A tanuló/képzésben résztvevő alaposan ismeri az egyéni védőeszközök fogalmát, típusait és használatának szabályait, valamint a munkavédelmi előírásokat. Ezek szervesen kapcsolódnak, hiszen a helyes védőeszköz-használat elengedhetetlen a beteg- és személyi biztonság megteremtéséhez az ápolási tevékenység során. 
Egy szimuláció során a tanuló/képzésben résztvevő egy fertőzésveszélyes környezetben dolgozik, ahol például a maszk és védőkesztyű használata elengedhetetlen. Az oktató felügyelete mellett pontosan betartja az egyéni védőeszközök viselésére vonatkozó előírásokat, ezzel biztosítva saját és a beteg védelmét.</t>
    </r>
  </si>
  <si>
    <t>Betegbiztonság szimulációs gyakorlat</t>
  </si>
  <si>
    <t>Betegbiztonság</t>
  </si>
  <si>
    <t>Munkáját a munkavédelmi szabályok betartásával végzi.</t>
  </si>
  <si>
    <t>Belátja az egyéni védőeszközök használatának jelentőségét a betegápolás során.</t>
  </si>
  <si>
    <t>Tisztában van az egyéni védőeszközök fogalmával, fajtáival, használatuk szabályaival.</t>
  </si>
  <si>
    <t>Előírásoknak megfelelően használja az egyéni védő-eszközöket.</t>
  </si>
  <si>
    <r>
      <t xml:space="preserve">A tananyagelemek és a deszkriptorok projektszemléletű kapcsolódása:
</t>
    </r>
    <r>
      <rPr>
        <sz val="11"/>
        <color theme="1"/>
        <rFont val="Franklin Gothic Book"/>
        <family val="2"/>
        <charset val="238"/>
      </rPr>
      <t>A tanuló/képzésben résztvevő tisztában van a biztonságos munkakörnyezet kialakításának fontosságával. Ismeri a munka-, tűz- és egészségvédelmi előírásokat, és elkötelezetten betartja azokat a beteg- és saját biztonság érdekében. Például egy szimuláció során ellenőrzi a tűzoltókészülék állapotát a munkaterületen, biztosítva ezzel a zavartalan és biztonságos ápolási körülményeket.</t>
    </r>
  </si>
  <si>
    <t>A munkahelyek kialakítása</t>
  </si>
  <si>
    <t>Felelős a munka-, tűz- és egészségvédelmi szabályok maradéktalan betartásáért.</t>
  </si>
  <si>
    <t>Elfogadja és kötelezőnek érzi a munka-, tűz- és egészségvédelmi szabályok betartását.</t>
  </si>
  <si>
    <t>Ismeri munkakörével kapcsolatos munka-, tűz- és egészségvédelmi szabályokat. Tisztában van a biztonságos munkavégzés feltételeivel.</t>
  </si>
  <si>
    <t>A betegek ápolása, gondozása során biztonságos környezetet és munkakörülményeket alakít ki.</t>
  </si>
  <si>
    <r>
      <t xml:space="preserve">A tananyagelemek és a deszkriptorok projektszemléletű kapcsolódása: 
</t>
    </r>
    <r>
      <rPr>
        <sz val="11"/>
        <color theme="1"/>
        <rFont val="Franklin Gothic Book"/>
        <family val="2"/>
        <charset val="238"/>
      </rPr>
      <t>A tanuló/képzésben résztvevő elsősegélynyújtó ismereteit és feladatait a gyakorlatban is elsajátítja: tudja, hogyan mérje fel a beteg állapotát, hogyan hívja a mentőt, és miként kezdje meg a szükséges elsősegélynyújtást – legyen szó eszméletlenségről, BLS, AED alkalmazásáról, vagy különböző sérülések, mérgezések esetéről. Mindeközben mindig a beteg érdekeit tartja szem előtt, empatikus és körültekintő módon jár el.
Például egy szimulációs gyakorlat során, amikor egy baleseti helyszínen egy beteg eszméletlen állapotba kerül, először felméri a helyszín biztonságát, majd az ABCDE szemlélet alapján gyorsan észleli a kritikus jeleket, megkezdi az újraélesztést és intézkedik, amíg a mentők megérkeznek.</t>
    </r>
  </si>
  <si>
    <t>Egészségügyi intézményben kialakult kritikus állapotok ellátása (IHBLS)</t>
  </si>
  <si>
    <t>Tömeges balesetek, katasztrófák</t>
  </si>
  <si>
    <t>Rosszullétek, mérgezések</t>
  </si>
  <si>
    <t>Sérültek állapotfelmérése, ellátása</t>
  </si>
  <si>
    <t>ABCDE szemléletű állapotfelmérés és ellátás</t>
  </si>
  <si>
    <t>Veszélyhelyzetek ellátási stratégiái</t>
  </si>
  <si>
    <t>Az elsősegélynyújtás története, alapfogalmai</t>
  </si>
  <si>
    <t>Elsősegélynyújtási alapismeretek</t>
  </si>
  <si>
    <t>Önállóan felméri a helyszín biztonságát, tájékozódó betegvizsgálatot végez, mentőt/orvost hív, a segítség érkezéséig megkezdi az elsősegélynyújtást.</t>
  </si>
  <si>
    <t>Elkötelezett az irányban, hogy elsőse-gélynyújtást igénylő esetekben megfelelő segítséget nyújtson. Az ellátás során mindvégig a beteg érdekeit szem előtt tartva, empatikusan nyújt segítséget.</t>
  </si>
  <si>
    <t>Tisztában van az elsősegélynyújtási kötelezettséggel. Tudja az elsősegélynyújtó teendőit a beteg állapotának felmérése, betegvizsgálat, eszméletlenség, BLS, + AED esetén. Ismeri a különböző sérülések, belgyógyászati balesetek, termikus traumák, mérgezések, rosszullétek első ellátását. Ismeri a teendőket tömeges balesetek, katasztrófák esetén.</t>
  </si>
  <si>
    <t>Alapszintű elsősegélyt nyújt.</t>
  </si>
  <si>
    <t>„H” ELSŐSEGÉLYNYÚJTÁS (22. SOR)</t>
  </si>
  <si>
    <r>
      <t xml:space="preserve">A tananyagelemek és a deszkriptorok projektszemléletű kapcsolódása: 
</t>
    </r>
    <r>
      <rPr>
        <sz val="11"/>
        <color theme="1"/>
        <rFont val="Franklin Gothic Book"/>
        <family val="2"/>
        <charset val="238"/>
      </rPr>
      <t>A képzésben résztvevő felelősségteljesen kommunikál a betegek, hozzátartozók és kollégák felé, ideértve a különböző fogyatékkal élő egyéneket is. Megismeri a megbízható kommunikáció alapelveit és a lehetséges problémák okait, ezért figyelmesen hallgatja meg partnereit, és az ápoló vagy orvos irányítása alapján tájékoztatja őket a beteg állapotáról és a kezelési tervekről. Egy szimulációs gyakorlat során, amikor egy halláskárosult beteggel és családtagjaival kell beszélnie, ahol egyszerű, érthető nyelvet használ, vizuális segédeszközöket alkalmaz.</t>
    </r>
  </si>
  <si>
    <t>Egészségügyi kommunikáció</t>
  </si>
  <si>
    <t>Szociokulturális faktorok</t>
  </si>
  <si>
    <t>Kommunikáció</t>
  </si>
  <si>
    <t>Kommunikáció alapjai</t>
  </si>
  <si>
    <t>Tájékoztatást ad a betegnek és a hozzátartozóknak a beteg állapotával, gyógykezelésével kapcsolatban az ápoló és/vagy az orvos utasításának megfelelően.</t>
  </si>
  <si>
    <t>Fontosnak tartja a betegek, családtagok, kollégák meghallgatását.</t>
  </si>
  <si>
    <t>Ismeri a kommunikáció jellemzőit, a hiteles kommunikáció feltételeit, a kommunikációs zavarokat. Tisztában van a beteggel, családtagokkal, munkatársakkal történő kommunikáció szempontjaival. Ismeri a kommunikáció módját látás-, hallás-, beszéd- és értelmi fogyatékos emberrel.</t>
  </si>
  <si>
    <t>Munkája során kulturált kommunikációt folytat a betegekkel, családtagjaikkal, munkatársakkal. Hatékonyan kommunikál látás-, hallás-, beszéd- és értelmi fogyatékos emberrel.</t>
  </si>
  <si>
    <t>„B” KOMMUNIKÁCIÓ, INFORMÁCIÓÁTADÁS ÉS INTÉZMÉNYBEN VALÓ ELIGAZODÁS (2; 3; 4; 5; 21. SOR)</t>
  </si>
  <si>
    <r>
      <t xml:space="preserve">A tananyagelemek és a deszkriptorok projektszemléletű kapcsolódása: 
</t>
    </r>
    <r>
      <rPr>
        <sz val="11"/>
        <color theme="1"/>
        <rFont val="Franklin Gothic Book"/>
        <family val="2"/>
        <charset val="238"/>
      </rPr>
      <t>A képzésben résztvevő pontosan ismeri a testközeli és távoli eszközök típusait, és a beteg szükségletéhez képest használja őket. A szimuláció során a tanuló egy mozgáskorlátozott beteggel gyakorolja a járókeret helyes használatát. Az oktató irányítása mellett beállítja az eszközt, segít a biztonságos mozgásban, és figyelemmel kíséri a beteg reakcióit.</t>
    </r>
  </si>
  <si>
    <t>Gyógyászati segédeszközök szimulációs gyakorlat</t>
  </si>
  <si>
    <t>Gyógyászati segédeszközök</t>
  </si>
  <si>
    <t>Betegmozgatás szimulációs gyakorlat</t>
  </si>
  <si>
    <t>Betegfektetési és más pozicionálási technikák szimulációs gyakorlat</t>
  </si>
  <si>
    <t>Betegfektetési és más pozicionálási technikái, betegmozgatás</t>
  </si>
  <si>
    <t>Betartja az orvos/ápoló utasítá-sait, az előírt gyógyászati segédeszközöket szabályszerűen alkalmazza. A kényelmi eszközöket az ápoló ellenőrzése mellett, szabályszerűen alkalmazza.</t>
  </si>
  <si>
    <t>A beteget a szükséges mértékben támogatja, segíti az eszközök használatában. Tájékozódik a beteg komfortérzetéről.</t>
  </si>
  <si>
    <t>Ismeri a test közeli és test távoli gyógyászati segédeszközök csoportjait. Ismeri a mozgást, kommunikációt és tájékozódást segítő eszközöket, a személyi gondoskodás eszközeit. Ismeri a kényelmi eszközök fajtáit, jellemzőit, használatuk szempontjait.</t>
  </si>
  <si>
    <t>Gyógyászati segédeszközöket (mozgást, kommunikációt és tájékozódást, személyi gondoskodást segítő eszközök, műfogsor), kényelmi eszközöket alkalmaz a betegnél, vagy segíti a beteget annak használatában.</t>
  </si>
  <si>
    <t>„G” GYÓGYÁSZATI SEGÉDESZKÖZÖK ALKALMAZÁSA (20. SOR)</t>
  </si>
  <si>
    <r>
      <t xml:space="preserve">A tananyagelemek és a deszkriptorok projektszemléletű kapcsolódása: 
</t>
    </r>
    <r>
      <rPr>
        <sz val="11"/>
        <color theme="1"/>
        <rFont val="Franklin Gothic Book"/>
        <family val="2"/>
        <charset val="238"/>
      </rPr>
      <t>A tanuló/képzésben résztvevő a decubitus korai jeleit felismeri és azonnal jelzi az orvos vagy ápoló felé. Ismeri a kialakulás okait, és önállóan ellenőrzi a beteg állapotát. Például egy szimuláció során, amikor kezdeti bőrelváltozásokat észlel, azonnal jelzi az eltérést az oktató felé, elősegítve ezzel a gyors beavatkozást.</t>
    </r>
  </si>
  <si>
    <t>Betegápolási eljárások szimulációs gyakorlat</t>
  </si>
  <si>
    <t>Betegápolási eljárások</t>
  </si>
  <si>
    <t>Önálló megfigyelést végez. A nyomási fekély megjelenését jelzi orvos vagy ápoló felé.</t>
  </si>
  <si>
    <t>Szakmai ismereteit fejleszti, körültekintően végzi a munkáját.</t>
  </si>
  <si>
    <t>Ismeri a decubitus kialakulásának etiológiáját.</t>
  </si>
  <si>
    <t>Decubitus jeleit felismeri és jelzi.</t>
  </si>
  <si>
    <t>„E” SPECIALIZÁLT ÁPOLÁSI ELJÁRÁSOK (9; 17; 18; 19. SOR)</t>
  </si>
  <si>
    <r>
      <t xml:space="preserve">A tananyagelemek és a deszkriptorok projektszemléletű kapcsolódása: 
</t>
    </r>
    <r>
      <rPr>
        <sz val="11"/>
        <color theme="1"/>
        <rFont val="Franklin Gothic Book"/>
        <family val="2"/>
        <charset val="238"/>
      </rPr>
      <t>A nyomási fekély megelőzése szervesen kapcsolódik a tartósan fekvő betegek ápolási feladataihoz. A képzés során a tanuló/képzésben résztvevő elsajátítja a nyomási fekély fogalmát, kockázati tényezőit és a megelőző technikákat, valamint az előírt eszközök használatát. Az oktató utasítása és ellenőrzése mellett a megfelelő betegpozicionálás, monitorozás és dokumentálás révén csökkenti a kialakulás kockázatát. Például egy szimulációs gyakorlaton a tanuló/képzésben résztvevő a beteg helyes pozicionálásával, speciális segédeszközök alkalmazásával és a mért eredmények pontos dokumentálásával demonstrálja a prevenció fontosságát, elősegítve ezzel a beteg komfortját és biztonságát.</t>
    </r>
  </si>
  <si>
    <t>Inaktivitási tünetcsoport</t>
  </si>
  <si>
    <t>A prevenciós tevékenységet az ápoló utasítása alapján és ellenőrzése mellett végzi.</t>
  </si>
  <si>
    <t>Elkötelezett az ápolási feladatok szakmai szabályoknak megfelelő végzése tekintetében. Felismeri a nyomási fekély megelőzésének fontosságát.</t>
  </si>
  <si>
    <t>Ismeri a nyomási fekély fogalmát, rizikótényezőit, stádiumait, megelőzésének lehetőségeit, valamint a megelőzésben használt eszközöket.</t>
  </si>
  <si>
    <t>A nyomási fekély kialakulását megelőző eszközöket és ápolási technikákat alkalmazza a tartósan fekvő beteg ápolása során.</t>
  </si>
  <si>
    <r>
      <t xml:space="preserve">A tananyagelemek és a deszkriptorok projektszemléletű kapcsolódása: 
</t>
    </r>
    <r>
      <rPr>
        <sz val="11"/>
        <color theme="1"/>
        <rFont val="Franklin Gothic Book"/>
        <family val="2"/>
        <charset val="238"/>
      </rPr>
      <t>A tanuló/képzésben résztvevő a sztómával élő betegek mindennapi gondozását végzi, különösen akkor, ha az önellátó képesség csökken. Ismeri a különböző sztómák ápolási követelményeit, így a beteg állapotát figyelembe véve, empatikusan segédkezik a beavatkozások során az oktató irányítása mellett. Például egy szimuláció során a tanuló precízen megtisztítja a sztóma környékét, elvégzi az ápolási lépéseket, és az ápoló felügyelete mellett biztosítja a beteg kényelmét és biztonságát.</t>
    </r>
  </si>
  <si>
    <t>A sztóma gondozásában az ápoló utasításának megfelelően segédkezik.</t>
  </si>
  <si>
    <t>Szem előtt tartja a beteg állapotát, tiszteletben tartja a szeméremérzetét, empatikusan segédkezik a beavatkozás során.</t>
  </si>
  <si>
    <t>Tisztában van a különféle sztómák mindennapos gondozási feladataival.</t>
  </si>
  <si>
    <t>Sztómák mindennapi gondozási feladatait végzi sztómával élő betegnél, a beteg önellátó képességének csökkenése esetén.</t>
  </si>
  <si>
    <r>
      <t xml:space="preserve">A tananyagelemek és a deszkriptorok projektszemléletű kapcsolódása: 
</t>
    </r>
    <r>
      <rPr>
        <sz val="11"/>
        <color theme="1"/>
        <rFont val="Franklin Gothic Book"/>
        <family val="2"/>
        <charset val="238"/>
      </rPr>
      <t>Az egészségügyi ellátásban a beteg szükségleteinek kielégítése, intimitásuk megőrzése és egyéni ápolása elengedhetetlen a komfort és biztonság érdekében. Az oktató irányítása mellett a tanuló/képzésben résztvevő segít a táplálkozásban, higiéniai, pihenési, mozgási és ürítési feladatokban, különösen akadályozott eseteknél. A beteg aktuális állapotát figyelembe véve, empátiával és tisztelettel alkalmazza az egyéni ápolási technikákat. Például egy szimuláció során, amikor egy mozgáskorlátozott páciens esetében speciális fektetési módszereket kell alkalmazni a kényelmes és biztonságos ellátás érdekében, gondosan pozicionálja a beteget, így biztosítva a megfelelő támogatást.</t>
    </r>
  </si>
  <si>
    <t>Beteggondozás alapjai szimulációs gyakorlat</t>
  </si>
  <si>
    <t>Az akadályozottság/korlátozottság alapfogalmai</t>
  </si>
  <si>
    <t>A beteggondozás alapjai</t>
  </si>
  <si>
    <t>A szükségletek kielégítésének segítését az ápoló utasítása alapján, az ápoló ellenőrzése mellett végzi.  Betartja a munka-, egészségvédelmi, higiénés szabályokat, valamint a betegbiztonság szempontjait a beteg ápolása, gondozása során. A tőle elvárható támogatást nyújtja az akadályozott beteg számára, ezt meghaladó esetekben segítséget kér az ápolótól.</t>
  </si>
  <si>
    <t>Szem előtt tartja a beteg állapotát. Megfelelő toleranciával és empátiával rendelkezik a betegek irányában, feladatellátása során végig tekintettel van szeméremérzetükre, tiszteletben tartja emberi méltóságukat.  Elkötelezett a betegek ápolásával kapcsolatban.</t>
  </si>
  <si>
    <t>Ismeri az egészséges és beteg ember szükségleteit, valamint a szükségletek kielégítésének, illetve a beteg segítésének lehetőségeit. Ismeri az inkontinens beteg ápolását. Ismeri az akadályozottság formáit, az akadályok típusait és az akadálymentesítés lehetőségeit, eszközeit.</t>
  </si>
  <si>
    <t>Segítséget nyújt és intimitást biztosít az alapvető szükségletek (táplálkozás, higiéné, alvás, pihenés, mozgás, ürítés, biztonság, normál légzés, testhőmérséklet) kielégítéséhez, biztosítja a beteg komfortját. Segítséget nyújt a különböző akadályozottsággal élő emberek számára a speciális szükségleteik kielégítésében.</t>
  </si>
  <si>
    <t>"A" ÁLTALÁNOS BETEGÁPOLÁS ÉS FELMÉRÉS (1; 10; 16. SOR)</t>
  </si>
  <si>
    <r>
      <t xml:space="preserve">A tananyagelemek és a deszkriptorok projektszemléletű kapcsolódása: 
</t>
    </r>
    <r>
      <rPr>
        <sz val="11"/>
        <color theme="1"/>
        <rFont val="Franklin Gothic Book"/>
        <family val="2"/>
        <charset val="238"/>
      </rPr>
      <t>A bevitt és ürített folyadék pontos rögzítése segíti az állapot nyomon követését. Például egy szimuláció során, amikor a beteg intravénás és orális folyadékpótlást is kap, a mért adatok alapján, ha a vizeletmennyiség elmarad a bevitt mennyiségtől, az eltérést az oktató felé jelzik a folyadékterápia korrigálásához.</t>
    </r>
  </si>
  <si>
    <t>A bevitt-ürített folyadék vezetését szakszerűen, az ápoló ellenőrzése mellett végzi el és dokumentálja.</t>
  </si>
  <si>
    <t>A bevitt-ürített folyadék mérése és dokumentálása során gondosan és pontosan jár el.</t>
  </si>
  <si>
    <t>Tisztában van a folyadékháztartással kapcsolatos legalapvetőbb ismeretekkel. Ismeri a vízfelvétel és vízleadás formáit, élettani mennyiségét. Ismeri a bevitt és ürített folyadék dokumentálásának szabályait.</t>
  </si>
  <si>
    <t>Méri és dokumentálja a beteg által bevitt és ürített folyadék mennyiségét.</t>
  </si>
  <si>
    <r>
      <t>A tananyagelemek és a deszkriptorok projektszemléletű kapcsolódása:</t>
    </r>
    <r>
      <rPr>
        <sz val="11"/>
        <color theme="1"/>
        <rFont val="Franklin Gothic Book"/>
        <family val="2"/>
        <charset val="238"/>
      </rPr>
      <t xml:space="preserve"> 
Szituációk során a tanuló/képzésben résztvevő a beteg testváladékainak – például a vizelet és a széklet – felfogását, megfigyelését és dokumentálását végzi a higiéniai és fertőtlenítési előírások betartásával. Ha kóros eltérést észlel, azt azonnal rögzíti és jelzi az oktató felé, biztosítva ezzel a gyors és megfelelő beavatkozást, valamint a beteg biztonságos ellátását. Az eszközök helyes használatára, tisztítására és fertőtlenítésére szintén nagy hangsúlyt fektet, így a beteg ellátása során minden lépést precízen és környezettudatosan hajt végre már a szimulációk alatt is.</t>
    </r>
  </si>
  <si>
    <t>Fertőtlenítés</t>
  </si>
  <si>
    <t>Megfigyeléseit dokumentálja, a testváladékok kóros eltéréseit jelzi az ápoló felé. Önállóan, a szakmai, higiénés és munkavédelmi szabályok betartásával kezeli a beteg testváladékait.</t>
  </si>
  <si>
    <t>Belátja a megfigyelés során nyert információk jelentőségét a beteg ellátásában. Fontosnak tartja a fertőtlenítőszerek környezetre gyakorolt hatásának a minimalizálását.</t>
  </si>
  <si>
    <t>Ismeri a testváladékok élettani jellemzőit, normálistól való eltéréseit és megfigyelésének szempontjait. Ismeri a kapcsolódó alapvető szakkifejezéseket. Tisztában van a váladékfelfogó eszközök típusaival, használatukkal, a tisztításuk és fertőtlenítésük szabályaival.</t>
  </si>
  <si>
    <t>Felfogja és szükség esetén gyűjti a beteg testváladékait, jelzi a váladékok kóros eltéréseit.</t>
  </si>
  <si>
    <r>
      <t xml:space="preserve">A tananyagelemek és a deszkriptorok projektszemléletű kapcsolódása: 
</t>
    </r>
    <r>
      <rPr>
        <sz val="11"/>
        <color theme="1"/>
        <rFont val="Franklin Gothic Book"/>
        <family val="2"/>
        <charset val="238"/>
      </rPr>
      <t>A képzés során az egyszerű eszközös vizsgálatok, a vitális paraméterek mérése és dokumentálása szorosan összekapcsolódik a beteg állapotának pontos felméréséhez. Az elsajátított ismeretek – például a testtömeg, testmagasság, testkörfogat mérésének technikái és a non-invazív mérések szabályai – segítik a precíz, higiénikus munkavégzést, miközben a kóros eltérések azonnal jelzésre kerülnek. Például egy demonstrációs gyakorlat során, amikor a testtömeget méri, a pontos adatgyűjtés hozzájárul a beteg állapotának megbízható értékeléséhez és a megfelelő ellátási folyamat megindításához.</t>
    </r>
  </si>
  <si>
    <t>Non-invazív mérések és dokumentáció klinikai gyakorlat</t>
  </si>
  <si>
    <t>Non-invazív mérések és dokumentáció szimulációs gyakorlat</t>
  </si>
  <si>
    <t>Szállítási módok, betegszállítási alapok</t>
  </si>
  <si>
    <t>Non-invazív mérések és dokumentáció</t>
  </si>
  <si>
    <t>Egyszerű vizsgáló eljárásokat szakszerűen, a higiénés szabályok betartásával, az ápoló utasítása alapján, az ápoló ellenőrzése mellett végzi és dokumentálja. A vitális paraméterek megfigyelése során észlelt kóros eltéréseket azonnal jelzi az ápoló, vagy az orvos felé.</t>
  </si>
  <si>
    <t>Mérési feladatait pontosan végzi. Felismeri a megfigyelés során nyert információk jelentőségét. A rábízott feladatokat szakszerűen, az utasításoknak megfelelőn végzi.</t>
  </si>
  <si>
    <t>Ismeri a testtömeg, testmagasság, testkörfogat mé-résének eszközeit, kivitelezésének, dokumentálásának előírásait. Ismeri a vitális paraméterek fogalmát, élettani alapjait, jellemzőit, főbb eltéréseit és megfigyelésének szempontjait. Tudja a kardinális tünetek non-invazív mérésének szabályait, ismeri a használható eszközöket. Ismeri és használja a kapcsolódó legfontosabb szakkifejezéseket.</t>
  </si>
  <si>
    <t>Egyszerű eszközös vizsgálatokat végez, vitális paraméterek megfigyelését végzi, és az eredményeket dokumentálja.</t>
  </si>
  <si>
    <r>
      <t xml:space="preserve">A tananyagelemek és a deszkriptorok projektszemléletű kapcsolódása: 
</t>
    </r>
    <r>
      <rPr>
        <sz val="11"/>
        <color theme="1"/>
        <rFont val="Franklin Gothic Book"/>
        <family val="2"/>
        <charset val="238"/>
      </rPr>
      <t>Az egészségügyi ellátásban a beteg kísérése és szállítása elengedhetetlen a biztonságos ellátáshoz. A vizsgálatra kísérés során a helyes betegszállító eszközöket használva, a tanuló/képzésben résztvevő az előírásokat betartva jár el, miközben empatikus hozzáállásával - az oktató felügyelete mellett - biztosítja a dokumentáció és adatvédelem szempontjából szükséges óvintézkedéseket. Például egy projekt során, amikor egy mozgáskorlátozott beteget szállít vizsgálatra, gondosan alkalmazza a speciális eszközöket, így garantálva a beteg biztonságát és kényelmét.</t>
    </r>
  </si>
  <si>
    <t>Az egészségügyi törvény alapvető szabályozási területei</t>
  </si>
  <si>
    <t>Egészségügyi etikai és betegjogi alapismeretek</t>
  </si>
  <si>
    <t>A beteg kísérését, szállítását az ápoló irányítása mellett végzi, közben fokozottan ügyel a beteg biztonságára és a betegdokumentációra, adatvédelemre.</t>
  </si>
  <si>
    <t>A beteghez toleránsan, empatikusan viszonyul. A megfelelő óvintézkedés mellett kíséri/szállítja a beteget.</t>
  </si>
  <si>
    <t>Ismeri az intézményen belül használt betegszállító eszközök alkalmazását. Ismeri a betegszállítás módozatait. Ismeri az akadályozott ember szükségleteit, segítési módjait.</t>
  </si>
  <si>
    <t>A beteget vizsgálatra kíséri, szállítja, megfelelően alkalmazza a betegszállítás eszközeit.</t>
  </si>
  <si>
    <r>
      <t>A tananyagelemek és a deszkriptorok projektszemléletű kapcsolódása:</t>
    </r>
    <r>
      <rPr>
        <sz val="11"/>
        <color theme="1"/>
        <rFont val="Franklin Gothic Book"/>
        <family val="2"/>
        <charset val="238"/>
      </rPr>
      <t xml:space="preserve"> 
A vizit és konzílium előkészítése szervesen kapcsolódik a beteggondozás alapelveihez, hiszen a célok és feladatok ismerete garantálja a betegek, a kórterem és az eszközök precíz előkészítését. A tanuló/képzésben résztvevő felelősségteljesen jár el, elősegítve a hatékony csapatmunkát és ellátást. Például egy szimulációs konzílium előtt alaposan felméri a beteg állapotát, és pontosan előkészíti a vizithez szükséges eszközöket, így biztosítva a gördülékeny együttműködést.</t>
    </r>
  </si>
  <si>
    <t>A team tagjaként részt vesz a viziteken, az ápoló utasítása és ellenőrzése mellett felkészíti a betegeket, előkészíti a kórtermet és a szükséges eszközöket.</t>
  </si>
  <si>
    <t>Tisztában van a vizit és a konzílium céljával, szerepével, emiatt felelősen viszonyul az előkészítéséhez.</t>
  </si>
  <si>
    <t>Ismeri a vizit és a konzílium fogalmát. Tudja a vizit előkészítésével és megvalósításával kapcsolatos ápolói feladatokat.</t>
  </si>
  <si>
    <t>Vizithez, konzíliumhoz előkészít.</t>
  </si>
  <si>
    <r>
      <t xml:space="preserve">A tananyagelemek és a deszkriptorok projektszemléletű kapcsolódása: 
</t>
    </r>
    <r>
      <rPr>
        <sz val="11"/>
        <color theme="1"/>
        <rFont val="Franklin Gothic Book"/>
        <family val="2"/>
        <charset val="238"/>
      </rPr>
      <t xml:space="preserve">A tanuló/képzésben résztvevő elvégzi a beteg általános vizsgálatát, felméri a fizikai állapotát és folyamatosan figyeli a változásokat. Mélyrehatóan ismeri az emberi szervezet felépítését, beleértve a test részeinek magyar és latin neveit, valamint a normál és kóros állapotok megfigyelésének szempontjait – például a fájdalom tüneteit vagy a tudat zavaráit. Az összegyűjtött adatokat pontosan dokumentálja, és szükség esetén egy - szimuláció kapcsán - jelzi az eltéréseket az orvos vagy ápoló felé. </t>
    </r>
  </si>
  <si>
    <t>Gyógyítással kapcsolatos kifejezések</t>
  </si>
  <si>
    <t>Kórtani és klinikumi elnevezések</t>
  </si>
  <si>
    <t>Szervek, szervrendszerek</t>
  </si>
  <si>
    <t>Az emberi test részei, síkok, irányok</t>
  </si>
  <si>
    <t>Az orvosi latin nyelv alapjai</t>
  </si>
  <si>
    <t>Egészségügyi terminológia</t>
  </si>
  <si>
    <t>Az idegrendszer, endokrin rendszer és az érzékszervek alapjai</t>
  </si>
  <si>
    <t>Az emésztés, kiválasztás, szaporodás alapjai</t>
  </si>
  <si>
    <t>A keringés és légzés alapjai</t>
  </si>
  <si>
    <t>A mozgásrendszer alapjai</t>
  </si>
  <si>
    <t>Általános ismeretek</t>
  </si>
  <si>
    <t>Az emberi test felépítése</t>
  </si>
  <si>
    <t>A kóros elváltozásokat, állapotváltozásokat jelzi az orvos, vagy ápoló felé.</t>
  </si>
  <si>
    <t>Belátja a megfigyelés során nyert információk jelentőségét a beteg ellátásában.  A megfigyelés során szakszerűen, pontosan, empátiával végzi feladatát.</t>
  </si>
  <si>
    <t>Alapvető ismeretekkel rendelkezik az emberi szervezet felépítéséről, működéséről. Ismeri az emberi test részeinek és működésének magyar és orvosi latin nyelvű megnevezéseit. Ismeri a testalkat, testtájékok, járás, a bőr és bőrfüggelékek megfigyelésének szempontjait, ezekkel kapcsolatos fontosabb szakkifejezéseket. Felismeri a normálistól eltérő állapotokat. Ismeri a fájdalomra utaló jeleket, tüneteket, a jellegzetes fájdalmakat és az ahhoz kapcsolódó fontosabb szakkifejezéseket. Ismeri a tudat, a magatartás kóros elváltozásait és a kapcsolódó szakkifejezéseket.</t>
  </si>
  <si>
    <t>Elvégzi a beteg általános megtekintését, felméri a beteg fizikális állapotát. Részt vesz a beteg teljes körű megfigyelésében.</t>
  </si>
  <si>
    <r>
      <t xml:space="preserve">A tananyagelemek és a deszkriptorok projektszemléletű kapcsolódása: 
</t>
    </r>
    <r>
      <rPr>
        <sz val="11"/>
        <color theme="1"/>
        <rFont val="Franklin Gothic Book"/>
        <family val="2"/>
        <charset val="238"/>
      </rPr>
      <t>A tanuló/képzésben résztvevő részt vesz a fertőző betegek elkülönítésében és alapápolásában, ismerve a higiéniai, munkavédelmi és fenntarthatósági előírásokat. Empátiával és felelősséggel jár el, hogy megakadályozza a fertőzések terjedését. Egy szimuláció során egy influenzás beteg elkülönítésekor gondosan kiválasztja az eszközöket és megfelelően kezeli a hulladékot az oktató irányítása mellett.</t>
    </r>
  </si>
  <si>
    <t>Infekciókontroll</t>
  </si>
  <si>
    <t>Az ápoló irányítása mellett végzi a fertőző beteg ellátását, betartja és betartatja a munka-, környezetvédelmi és higiénés szabályokat.</t>
  </si>
  <si>
    <t>Magára nézve kötelezőnek érzi azoknak a rendszabályoknak a betartását, amelyek a fertőzések átvitelének megelőzését szolgálják. Megérti az elkülönített beteget, empátiával végzi ápolását. Ügyel arra, hogy a fertőző beteg elkülönítése során érvényesüljenek a fenntarthatóság szempontjai, mind az eszközök, módszerek kiválasztásában, mind a keletkező hulladék kezelésében.</t>
  </si>
  <si>
    <t>Ismeri a fertőző betegek elkülönítésére és ápolására vonatkozó előírásokat, higiénés és munkavédelmi szabályokat. Tudja az alapápolási műveletek szabályait, kivitelezését.</t>
  </si>
  <si>
    <t>Részt vesz a fertőző beteg elkülönítésében, a fertőző beteg alapápolását végzi.</t>
  </si>
  <si>
    <r>
      <t xml:space="preserve">A tananyagelemek és a deszkriptorok projektszemléletű kapcsolódása: 
</t>
    </r>
    <r>
      <rPr>
        <sz val="11"/>
        <color theme="1"/>
        <rFont val="Franklin Gothic Book"/>
        <family val="2"/>
        <charset val="238"/>
      </rPr>
      <t>A tanuló/képzésben résztvevő folyamatosan fenntartja a kórterem és a vizsgáló rendjét, így biztonságos, nyugodt környezetet teremt a betegeknek. Gondosan fertőtleníti az eszközöket és felületeket, a textíliákat pedig az előírások szerint kezeli, ami kiemelten fontos a kórházi fertőzések megelőzése és a betegek kényelme szempontjából. A fertőtlenítő oldatokat szabályosan készíti el, betartja az aszepszis és a munkavédelem elveit, ezzel hozzájárulva a magas színvonalú betegellátáshoz.</t>
    </r>
  </si>
  <si>
    <t>A kórterem, vizsgálóhelyiség rendjét következetesen, önállóan biztosítja.</t>
  </si>
  <si>
    <t>Magára nézve kötelezőnek érzi a higiénés szabályok betartását és betartatását. Belátja az aszepszis jelentőségét, megsértésének lehetséges következményeit. Belátja a nosocomi-alis fertőzések megelőzésének fontosságát. Munkahelyén és magánéletében is környezettudatos magatartást tanúsít.</t>
  </si>
  <si>
    <t>Ismeri a kórterem és a vizsgáló felszerelését, az alkalmazott eszközök, berendezések fertőtlenítési lehetőségeit. Ismeri az előírt koncentrációjú fertőtlenítő oldatok elkészítésének előírásait. Ismeri a szennyes és tiszta textília kezelésének szabályait.</t>
  </si>
  <si>
    <t>Biztosítja a kórterem/vizsgáló-helyiség rendjét, biztonságos, nyugodt környezetet alakít ki a beteg számára. Fertőtleníti a beteggel közvetlenül, vagy közvetve érintkező tárgyakat, eszközöket, felületeket. A tiszta és használt textíliákat a szabályoknak megfelelően kezeli és tárolja.</t>
  </si>
  <si>
    <t>„D” STERILIZÁLÁS, FERTŐTLENÍTÉS ÉS HIGIÉNIAI ELJÁRÁSOK (7; 8. SOR)</t>
  </si>
  <si>
    <r>
      <t xml:space="preserve">A tananyagelemek és a deszkriptorok projektszemléletű kapcsolódása: 
</t>
    </r>
    <r>
      <rPr>
        <sz val="11"/>
        <color theme="1"/>
        <rFont val="Franklin Gothic Book"/>
        <family val="2"/>
        <charset val="238"/>
      </rPr>
      <t>A tanuló/képzésben résztvevő az eszközök előkészítésétől a steril anyagok tárolásáig az infekciókontroll alapelveit követi. Ismeri az aszepszis és antiszepszis alapjait, így a sterilizálás, fertőtlenítés és szabályos tárolás hozzájárul a nosocomialis fertőzések megelőzéséhez. E lépések összhangban vannak a kórházi higiénés előírásokkal, így a tanuló/képzésben résztvevő mind a képzési helyén, mind magánéletében felelősségteljesen és környezettudatosan cselekszik.</t>
    </r>
  </si>
  <si>
    <t>Sterilizálás</t>
  </si>
  <si>
    <t>Hulladékkezelés</t>
  </si>
  <si>
    <t>Fertőtlenítés, sterilizálás alapjai, steril anyagok kezelése</t>
  </si>
  <si>
    <t>Egyéni védőeszközök használata</t>
  </si>
  <si>
    <t>Infekció - nosocomiális infekció</t>
  </si>
  <si>
    <t>Alapvető higiénés rendszabályok</t>
  </si>
  <si>
    <t>Felelős a kórházhigiénés rendszabályok betartásáért és a nosocomialis fertőzések kialakulásának megelőzéséért munkája során. Önállóan és felelősen alkalmazza a steril anyagok kezelésének, tárolásának szabályait.</t>
  </si>
  <si>
    <t>Tisztában van az aszepszis, antiszepszis lényegével. Ismeri a sterilizálás lehetséges formáit, az eszközök sterilizálásra történő előkészítésének folyamatát. Tudja a steril anyagok kezelésének, szállításának, tárolásának szabályait. Tisztában van a fertőzések létrejöttének mechanizmusaival, a nosocomialis fertőzések jelentőségével, a megelőzést szolgáló rendszabályokkal. Ismeri a fertőtlenítőszerek típusait és a fertőtlenítő eljárások módozatait. Ismeri az egyes ellátási területek higiénés rendjét.</t>
  </si>
  <si>
    <t>Előkészíti az eszközöket, anya-gokat a megfelelő sterilizálási eljáráshoz. A steril anyagokat a szabályoknak megfelelően kezeli, tárolja.</t>
  </si>
  <si>
    <r>
      <t xml:space="preserve">A tananyagelemek és a deszkriptorok projektszemléletű kapcsolódása: 
</t>
    </r>
    <r>
      <rPr>
        <sz val="11"/>
        <color theme="1"/>
        <rFont val="Franklin Gothic Book"/>
        <family val="2"/>
        <charset val="238"/>
      </rPr>
      <t>A mérések és megfigyelések pontos dokumentálása elengedhetetlen a beteg állapotának nyomon követéséhez és a jogszabályok betartásához. A tanuló/képzésben résztvevő ismeri az egészségügyi dokumentáció típusait és formáit, így tudatosan alkalmazza az adatvédelmi előírásokat, ami biztosítja, hogy a beteg adatai csak arra jogosultak számára legyenek hozzáférhetőek. Ezen lépések egymásra épülnek, elősegítve az etikus és szabályozott betegellátást.</t>
    </r>
  </si>
  <si>
    <t>Az elektrokémia alapjai</t>
  </si>
  <si>
    <t>Kémiai termodinamika és Reakciókinetika</t>
  </si>
  <si>
    <t>Halogén elemek biológiai jelentősége</t>
  </si>
  <si>
    <t>Nemfémes elemek</t>
  </si>
  <si>
    <t>Átmenetifémek, fémkomplexek, földfémek</t>
  </si>
  <si>
    <t>Alkálifémek, alkáliföldfémek, szerepük a biológiai rendszerekben</t>
  </si>
  <si>
    <t>A víz és a vizes oldatok (elektrolitok, savak, bázisok), kémiai egyensúlyok</t>
  </si>
  <si>
    <t>Halmazállapotok, oldatok és kolloidok</t>
  </si>
  <si>
    <t>A molekulák szerkezete, kémiai kötések és kémiai reakciók</t>
  </si>
  <si>
    <t>Kémiai alapfogalmak, az atomok elekt- ronszerkezete és a periódusos rendszer</t>
  </si>
  <si>
    <t>Szakmai kémiai és biokémiai alapok</t>
  </si>
  <si>
    <t>Fénytan alapjai, fényvisszaverődés, -elnyelés, -törés</t>
  </si>
  <si>
    <t>Ultrahang fizikai alapjai</t>
  </si>
  <si>
    <t>Röntgen képalkotó berendezések</t>
  </si>
  <si>
    <t>Sugárfizika alapjai</t>
  </si>
  <si>
    <t>Szakmai fizikai és biofizikai alapok</t>
  </si>
  <si>
    <t>Illetéktelen személynek nem szolgáltat ki betegekkel kapcsolatos információt, adatot és dokumentumot. Egyszerű vizsgáló eljárások eredményeit az ápoló ellenőrzése mellett dokumentálja.</t>
  </si>
  <si>
    <t>Tiszteletben tartja az adatvédelmi szabályokat. Mérési eredményeit, megfigyeléseit pontosan dokumentálja.</t>
  </si>
  <si>
    <t>Ismeri az egészségügyi dokumentáció típusait, formáit (papír alapú, elektronikus), az adatvédelemmel kapcsolatos szabályokat. Ismeri a lázlap, betegmegfigyelő lap vezetésének szabályait.</t>
  </si>
  <si>
    <t>Méréseit, megfigyeléseit lázlapon, betegmegfigyelő lapon dokumentálja.</t>
  </si>
  <si>
    <r>
      <t xml:space="preserve">A tananyagelemek és a deszkriptorok projektszemléletű kapcsolódása: 
</t>
    </r>
    <r>
      <rPr>
        <sz val="11"/>
        <color theme="1"/>
        <rFont val="Franklin Gothic Book"/>
        <family val="2"/>
        <charset val="238"/>
      </rPr>
      <t>A tanuló/képzésben résztvevő alaposan ismeri az ápolás etikai és jogi előírásait, különös tekintettel a betegjogok érvényesítésére. Feladatai során azonnal jelzi, ha etikai vagy jogi problémák adódnak és betartja a beteglátogatásra vonatkozó normákat. Amikor etikai kérdéssel találkozik, azonnal tájékoztatja a feletteseit, ezzel biztosítva a szakma iránti elkötelezettségét.</t>
    </r>
  </si>
  <si>
    <t>Az egészségügyi dolgozó alapvető jogai és kötelezettségei</t>
  </si>
  <si>
    <t>Betegjogok</t>
  </si>
  <si>
    <t>Etika és megbízhatóság</t>
  </si>
  <si>
    <t>Betartja a munkájával kapcsolatos etikai és jogi követelményeket.</t>
  </si>
  <si>
    <t>Magára nézve kötelezőnek érzi az etikai és jogi normák betartását. Fontosnak tartja a hivatásához méltó megjelenést, magatartást. Munkáját a beteg jogainak érvényesítésével végzi.</t>
  </si>
  <si>
    <t>Tudja az egészségügyi szakdolgozó tevékenységével kapcsolatos etikai normákat, magatartási elvárásokat. Ismeri az egészségügyi törvénynek az ápolói munkával összefüggő főbb előírásait, különös tekintettel a betegek jogaira. Ismeri a betegjogok érvényesítésének lehetőségeit. Érti a beteglátogatással kapcsolatos általános elvárásokat.</t>
  </si>
  <si>
    <t>Az ápolási munka során előforduló ápolásetikai és betegjogi problémákat jelzi.</t>
  </si>
  <si>
    <r>
      <t>A tananyagelemek és a deszkriptorok projektszemléletű kapcsolódása:</t>
    </r>
    <r>
      <rPr>
        <sz val="11"/>
        <color theme="1"/>
        <rFont val="Franklin Gothic Book"/>
        <family val="2"/>
        <charset val="238"/>
      </rPr>
      <t xml:space="preserve"> 
A tanuló/képzésben résztvevő, a szakdolgozó felügyelete mellett, önállóan azonosítja a betegeket, ismerve a folyamat lényegét, szabályait és dokumentációját. Az egészségügyi törvény és a betegjogok figyelembevételével elkerüli a hibákat és biztosítja a személyre szabott ellátást. Egy szimuláció során, új páciens adatainak rögzítésekor pontosan követi az előírásokat, elősegítve a biztonságos és etikus működést.</t>
    </r>
  </si>
  <si>
    <t>Informatika az egészségügyben</t>
  </si>
  <si>
    <t>Adatvédelem</t>
  </si>
  <si>
    <t>Egészségügyi informatikai alapok</t>
  </si>
  <si>
    <t xml:space="preserve">Egészségügyi informatika </t>
  </si>
  <si>
    <t>Önállóan azonosítja a beteget.</t>
  </si>
  <si>
    <t>A beteg jogait szem előtt tartva alkalmazza a betegazonosítás szabályait.</t>
  </si>
  <si>
    <t>Ismeri a betegazonosítás lényegét, szabályait, módszereit, a kapcsolódó dokumentációt.</t>
  </si>
  <si>
    <t>Tevékenységéhez kapcsolódóan azonosítja a beteget.</t>
  </si>
  <si>
    <r>
      <t xml:space="preserve">A tananyagelemek és a deszkriptorok projektszemléletű kapcsolódása: 
</t>
    </r>
    <r>
      <rPr>
        <sz val="11"/>
        <color theme="1"/>
        <rFont val="Franklin Gothic Book"/>
        <family val="2"/>
        <charset val="238"/>
      </rPr>
      <t>A tanuló/képzésben résztvevő eligazodik az egészségügyi ellátórendszerben, hatékonyan működik együtt a társakkal, és felelősen fejleszti szakmai tudását. Egy projekt során feltérképezi egy szimulációs kórházi osztály szerkezetét, majd a munkavédelmi alapelveket figyelembe véve javaslatot tesz a munkahely biztonságos kialakítására.</t>
    </r>
  </si>
  <si>
    <t>Felelős a tudásának folyamatos fejlesztéséért.</t>
  </si>
  <si>
    <t>Igénye van a folyamatos szakmai fejlődésre. Folyamatosan együttműködik a munkatársaival. A munkatársakkal konstruktív együttműködésre és a problémák hatékony megoldására törekszik.</t>
  </si>
  <si>
    <t>Ismeri az egészségügyi ellátórendszer struktúráját, működését. Ismeri a team-munka alapjait, az együttműködés és problémamegoldás lehetőségeit.</t>
  </si>
  <si>
    <t>Eligazodik az egészségügyi ellátórendszerben.</t>
  </si>
  <si>
    <r>
      <t xml:space="preserve">A tananyagelemek és a deszkriptorok projektszemléletű kapcsolódása: 
</t>
    </r>
    <r>
      <rPr>
        <sz val="11"/>
        <color theme="1"/>
        <rFont val="Franklin Gothic Book"/>
        <family val="2"/>
        <charset val="238"/>
      </rPr>
      <t xml:space="preserve">A tanuló/képzésben résztvevő aktívan közreműködik egészségfejlesztő események és szűrőprogramok megszervezésében. Ismeri az egészséges életmód alapelveit és a megelőzés szintjeit, figyelembe véve a környezeti tényezőket. Gyakorlatai során és magánéletében is egészségtudatos, és az oktató irányítása mellett egy mentálhigiénés szűrőprogram lebonyolításakor, szakszerűen végzi feladatait. </t>
    </r>
  </si>
  <si>
    <t>Az egészségfejlesztésre irányuló tevékenységeket az ápoló irányítása és ellenőrzése mellett végzi.</t>
  </si>
  <si>
    <t>Munkahelyén és magánéletében is egészségtudatos magatartást tanúsít. A rendezvények előkészítése és lebonyolítása során szem előtt tartja a környezetvédelmi szempontokat.</t>
  </si>
  <si>
    <t>Ismeri az egészségkultúra elemeit, az egészséges életmód, életvitel jellemzőit. Tisztában van a környezet szennyezés és az egyéb egészségkárosító tényezők formáival, a megelőzés lehetőségeivel. Ismeri a prevenció szintjeit, a mentálhigiéné és az egészségfejlesztés alapvető lehetőségeit.</t>
  </si>
  <si>
    <t>Részt vesz az egészség fejlesztését célzó rendezvények, szűrőprogramok lebonyolításában.</t>
  </si>
  <si>
    <r>
      <t xml:space="preserve">A tananyagelemek és a deszkriptorok projektszemléletű kapcsolódása: 
</t>
    </r>
    <r>
      <rPr>
        <sz val="11"/>
        <color theme="1"/>
        <rFont val="Franklin Gothic Book"/>
        <family val="2"/>
        <charset val="238"/>
      </rPr>
      <t>A tanuló/képzésben résztvevő az egyén életkorához és élethelyzetéhez igazítva végzi a gondozási feladatokat, ismerve a pszichés és fizikai fejlődés mintázatait. Empatikusan és segítőkészen, az oktató irányítása mellett jár el. Egy szimulációs gyakorlat során, egy idős beteg gondozása révén sajátítja el a személyre szabott ellátás módját.</t>
    </r>
  </si>
  <si>
    <t>A gondozási feladatokat az ápoló irányítása és ellenőrzése mellett, szakszerűen látja el.</t>
  </si>
  <si>
    <t>Empátiával viszonyul a gondozást igénylő emberekhez, segítőkész.</t>
  </si>
  <si>
    <t>Ismeri az egészséges ember pszichés és szomatikus fejlődésének jellemzőit, az adott életkorban és élethelyzetben megjelenő gondozási feladatokat.</t>
  </si>
  <si>
    <t>Az egyén életkorának (születéstől a halálig) és élethelyzetének megfelelő gondozási feladatokat végez.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</si>
</sst>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Aptos Narrow"/>
      <family val="2"/>
      <charset val="238"/>
      <scheme val="minor"/>
    </font>
    <font>
      <b/>
      <sz val="11"/>
      <color theme="1"/>
      <name val="Franklin Gothic Book"/>
      <family val="2"/>
      <charset val="238"/>
    </font>
    <font>
      <sz val="11"/>
      <color theme="1"/>
      <name val="Franklin Gothic Book"/>
      <family val="2"/>
      <charset val="238"/>
    </font>
    <font>
      <b/>
      <sz val="11"/>
      <color rgb="FFFF0000"/>
      <name val="Franklin Gothic Book"/>
      <family val="2"/>
      <charset val="238"/>
    </font>
    <font>
      <b/>
      <sz val="11"/>
      <name val="Franklin Gothic Book"/>
      <family val="2"/>
      <charset val="238"/>
    </font>
    <font>
      <sz val="11"/>
      <color rgb="FFFF0000"/>
      <name val="Franklin Gothic Book"/>
      <family val="2"/>
      <charset val="238"/>
    </font>
    <font>
      <sz val="12"/>
      <color theme="1"/>
      <name val="Franklin Gothic Book"/>
      <family val="2"/>
      <charset val="238"/>
    </font>
    <font>
      <sz val="12"/>
      <color rgb="FF000000"/>
      <name val="Franklin Gothic Book"/>
      <family val="2"/>
      <charset val="238"/>
    </font>
    <font>
      <sz val="11"/>
      <name val="Franklin Gothic Book"/>
      <family val="2"/>
      <charset val="238"/>
    </font>
    <font>
      <sz val="14"/>
      <color rgb="FF000000"/>
      <name val="Franklin Gothic Book"/>
      <family val="2"/>
      <charset val="238"/>
    </font>
    <font>
      <sz val="11"/>
      <color rgb="FF000000"/>
      <name val="Franklin Gothic Book"/>
      <family val="2"/>
      <charset val="238"/>
    </font>
    <font>
      <b/>
      <i/>
      <sz val="11"/>
      <color theme="1"/>
      <name val="Franklin Gothic Book"/>
      <family val="2"/>
      <charset val="238"/>
    </font>
    <font>
      <strike/>
      <sz val="11"/>
      <color theme="1"/>
      <name val="Franklin Gothic Book"/>
      <family val="2"/>
      <charset val="238"/>
    </font>
  </fonts>
  <fills count="8">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
      <patternFill patternType="solid">
        <fgColor theme="3" tint="0.89999084444715716"/>
        <bgColor indexed="64"/>
      </patternFill>
    </fill>
  </fills>
  <borders count="28">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
      <left/>
      <right style="medium">
        <color indexed="64"/>
      </right>
      <top/>
      <bottom style="thin">
        <color auto="1"/>
      </bottom>
      <diagonal/>
    </border>
    <border>
      <left style="thin">
        <color auto="1"/>
      </left>
      <right/>
      <top/>
      <bottom style="thin">
        <color auto="1"/>
      </bottom>
      <diagonal/>
    </border>
    <border>
      <left style="medium">
        <color indexed="64"/>
      </left>
      <right/>
      <top/>
      <bottom/>
      <diagonal/>
    </border>
  </borders>
  <cellStyleXfs count="1">
    <xf numFmtId="0" fontId="0" fillId="0" borderId="0"/>
  </cellStyleXfs>
  <cellXfs count="74">
    <xf numFmtId="0" fontId="0" fillId="0" borderId="0" xfId="0"/>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1" fillId="0" borderId="0" xfId="0" applyFont="1" applyAlignment="1">
      <alignment horizontal="center" vertical="center" wrapText="1"/>
    </xf>
    <xf numFmtId="0" fontId="2" fillId="0" borderId="0" xfId="0" applyFont="1" applyAlignment="1" applyProtection="1">
      <alignment horizontal="left" vertical="center" wrapText="1"/>
      <protection locked="0"/>
    </xf>
    <xf numFmtId="0" fontId="2" fillId="0" borderId="0" xfId="0" applyFont="1" applyProtection="1">
      <protection locked="0"/>
    </xf>
    <xf numFmtId="0" fontId="2" fillId="0" borderId="0" xfId="0" applyFont="1" applyAlignment="1" applyProtection="1">
      <alignment horizontal="center"/>
      <protection locked="0"/>
    </xf>
    <xf numFmtId="0" fontId="5" fillId="0" borderId="0" xfId="0" applyFont="1" applyAlignment="1" applyProtection="1">
      <alignment horizontal="center" vertical="center" wrapText="1"/>
      <protection locked="0"/>
    </xf>
    <xf numFmtId="0" fontId="8" fillId="0" borderId="0" xfId="0" applyFont="1" applyAlignment="1" applyProtection="1">
      <alignment horizontal="center" vertical="center" wrapText="1"/>
      <protection locked="0"/>
    </xf>
    <xf numFmtId="0" fontId="10" fillId="0" borderId="0" xfId="0" applyFont="1" applyAlignment="1" applyProtection="1">
      <alignment horizontal="center" vertical="center" wrapText="1"/>
      <protection locked="0"/>
    </xf>
    <xf numFmtId="0" fontId="2" fillId="4" borderId="0" xfId="0" applyFont="1" applyFill="1" applyAlignment="1" applyProtection="1">
      <alignment horizontal="center" vertical="center" wrapText="1"/>
      <protection locked="0"/>
    </xf>
    <xf numFmtId="0" fontId="1"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13" xfId="0" applyFont="1" applyBorder="1" applyAlignment="1">
      <alignment horizontal="center" vertical="center" wrapText="1"/>
    </xf>
    <xf numFmtId="0" fontId="1" fillId="0" borderId="2" xfId="0" applyFont="1" applyBorder="1" applyAlignment="1">
      <alignment horizontal="center" vertical="center" wrapText="1"/>
    </xf>
    <xf numFmtId="0" fontId="1" fillId="3" borderId="2"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2" fillId="3" borderId="21" xfId="0" applyFont="1" applyFill="1" applyBorder="1" applyAlignment="1">
      <alignment horizontal="center" vertical="center" wrapText="1"/>
    </xf>
    <xf numFmtId="0" fontId="4" fillId="3" borderId="5" xfId="0" applyFont="1" applyFill="1" applyBorder="1" applyAlignment="1">
      <alignment horizontal="left" vertical="center" wrapText="1"/>
    </xf>
    <xf numFmtId="0" fontId="8" fillId="3" borderId="21"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1" fillId="2" borderId="22" xfId="0" applyFont="1" applyFill="1" applyBorder="1" applyAlignment="1">
      <alignment horizontal="center" vertical="center" textRotation="90" wrapText="1"/>
    </xf>
    <xf numFmtId="0" fontId="1" fillId="2" borderId="23" xfId="0" applyFont="1" applyFill="1" applyBorder="1" applyAlignment="1">
      <alignment horizontal="center" vertical="center" textRotation="90" wrapText="1"/>
    </xf>
    <xf numFmtId="0" fontId="1" fillId="2" borderId="24" xfId="0" applyFont="1" applyFill="1" applyBorder="1" applyAlignment="1">
      <alignment horizontal="center" vertical="center" textRotation="90"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1" fillId="5" borderId="9" xfId="0" applyFont="1" applyFill="1" applyBorder="1" applyAlignment="1">
      <alignment horizontal="justify" vertical="center" wrapText="1"/>
    </xf>
    <xf numFmtId="0" fontId="1" fillId="5" borderId="11" xfId="0" applyFont="1" applyFill="1" applyBorder="1" applyAlignment="1">
      <alignment horizontal="justify" vertical="center" wrapText="1"/>
    </xf>
    <xf numFmtId="0" fontId="1" fillId="6" borderId="12"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1" fillId="6" borderId="12" xfId="0" applyFont="1" applyFill="1" applyBorder="1" applyAlignment="1">
      <alignment horizontal="justify" vertical="center" wrapText="1"/>
    </xf>
    <xf numFmtId="0" fontId="1" fillId="6" borderId="9" xfId="0" applyFont="1" applyFill="1" applyBorder="1" applyAlignment="1">
      <alignment horizontal="justify" vertical="center" wrapText="1"/>
    </xf>
    <xf numFmtId="0" fontId="1" fillId="6" borderId="13" xfId="0" applyFont="1" applyFill="1" applyBorder="1" applyAlignment="1">
      <alignment horizontal="justify" vertical="center" wrapText="1"/>
    </xf>
    <xf numFmtId="0" fontId="4" fillId="4" borderId="10" xfId="0" applyFont="1" applyFill="1" applyBorder="1" applyAlignment="1">
      <alignment horizontal="right" vertical="center" wrapText="1"/>
    </xf>
    <xf numFmtId="0" fontId="3" fillId="4" borderId="9" xfId="0" applyFont="1" applyFill="1" applyBorder="1" applyAlignment="1">
      <alignment horizontal="right" vertical="center" wrapText="1"/>
    </xf>
    <xf numFmtId="0" fontId="3" fillId="4" borderId="11" xfId="0" applyFont="1" applyFill="1" applyBorder="1" applyAlignment="1">
      <alignment horizontal="right"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1" fillId="6" borderId="20"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0" borderId="11" xfId="0" applyFont="1" applyBorder="1" applyAlignment="1">
      <alignment horizontal="right" vertical="center" wrapText="1"/>
    </xf>
    <xf numFmtId="0" fontId="1" fillId="0" borderId="9" xfId="0" applyFont="1" applyBorder="1" applyAlignment="1">
      <alignment horizontal="right" vertical="center" wrapText="1"/>
    </xf>
    <xf numFmtId="0" fontId="1" fillId="0" borderId="10" xfId="0" applyFont="1" applyBorder="1" applyAlignment="1">
      <alignment horizontal="right" vertical="center" wrapText="1"/>
    </xf>
    <xf numFmtId="0" fontId="12" fillId="0" borderId="0" xfId="0" applyFont="1" applyAlignment="1">
      <alignment horizontal="center" vertical="center" wrapText="1"/>
    </xf>
    <xf numFmtId="0" fontId="1" fillId="3" borderId="5" xfId="0" applyFont="1" applyFill="1" applyBorder="1" applyAlignment="1">
      <alignment horizontal="center" vertical="center" wrapText="1"/>
    </xf>
    <xf numFmtId="0" fontId="2" fillId="4" borderId="25" xfId="0" applyFont="1" applyFill="1" applyBorder="1" applyAlignment="1">
      <alignment horizontal="center" vertical="center" wrapText="1"/>
    </xf>
    <xf numFmtId="0" fontId="2" fillId="4" borderId="26" xfId="0" applyFont="1" applyFill="1" applyBorder="1" applyAlignment="1">
      <alignment horizontal="center" vertical="center" wrapText="1"/>
    </xf>
    <xf numFmtId="0" fontId="2" fillId="0" borderId="27" xfId="0" applyFont="1" applyBorder="1" applyAlignment="1">
      <alignment horizontal="center" vertical="center" wrapText="1"/>
    </xf>
    <xf numFmtId="0" fontId="1" fillId="0" borderId="27" xfId="0" applyFont="1" applyBorder="1" applyAlignment="1">
      <alignment horizontal="left" vertical="center" wrapText="1"/>
    </xf>
    <xf numFmtId="0" fontId="5" fillId="0" borderId="0" xfId="0" applyFont="1" applyAlignment="1">
      <alignment horizontal="center" vertical="center" wrapText="1"/>
    </xf>
    <xf numFmtId="0" fontId="1" fillId="4" borderId="11" xfId="0" applyFont="1" applyFill="1" applyBorder="1" applyAlignment="1">
      <alignment horizontal="right" vertical="center" wrapText="1"/>
    </xf>
    <xf numFmtId="0" fontId="1" fillId="4" borderId="9" xfId="0" applyFont="1" applyFill="1" applyBorder="1" applyAlignment="1">
      <alignment horizontal="right" vertical="center" wrapText="1"/>
    </xf>
    <xf numFmtId="0" fontId="1" fillId="4" borderId="10" xfId="0" applyFont="1" applyFill="1" applyBorder="1" applyAlignment="1">
      <alignment horizontal="right" vertical="center" wrapText="1"/>
    </xf>
    <xf numFmtId="0" fontId="2" fillId="4" borderId="0" xfId="0" applyFont="1" applyFill="1" applyAlignment="1">
      <alignment horizontal="center" vertical="center" wrapText="1"/>
    </xf>
    <xf numFmtId="0" fontId="2" fillId="7" borderId="21" xfId="0" applyFont="1" applyFill="1" applyBorder="1" applyAlignment="1">
      <alignment horizontal="center" vertical="center" wrapText="1"/>
    </xf>
    <xf numFmtId="0" fontId="1" fillId="7" borderId="5" xfId="0" applyFont="1" applyFill="1" applyBorder="1" applyAlignment="1">
      <alignment horizontal="left" vertical="center" wrapText="1"/>
    </xf>
    <xf numFmtId="0" fontId="8" fillId="0" borderId="24"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22" xfId="0" applyFont="1" applyBorder="1" applyAlignment="1">
      <alignment horizontal="center" vertical="center" wrapText="1"/>
    </xf>
    <xf numFmtId="0" fontId="1" fillId="5" borderId="12" xfId="0" applyFont="1" applyFill="1" applyBorder="1" applyAlignment="1">
      <alignment horizontal="justify" vertical="center" wrapText="1"/>
    </xf>
  </cellXfs>
  <cellStyles count="1">
    <cellStyle name="Normál" xfId="0" builtinId="0"/>
  </cellStyles>
  <dxfs count="0"/>
  <tableStyles count="0" defaultTableStyle="TableStyleMedium2" defaultPivotStyle="PivotStyleLight16"/>
  <colors>
    <mruColors>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0F9F49-1C85-4F00-941B-C608838EC814}">
  <sheetPr>
    <tabColor rgb="FFFFE4B5"/>
  </sheetPr>
  <dimension ref="A1:M264"/>
  <sheetViews>
    <sheetView tabSelected="1" zoomScale="90" zoomScaleNormal="90" workbookViewId="0">
      <pane ySplit="1" topLeftCell="A2" activePane="bottomLeft" state="frozen"/>
      <selection pane="bottomLeft" activeCell="J14" sqref="J14"/>
    </sheetView>
  </sheetViews>
  <sheetFormatPr defaultColWidth="9.140625" defaultRowHeight="15.75" x14ac:dyDescent="0.25"/>
  <cols>
    <col min="1" max="1" width="12" style="3" customWidth="1"/>
    <col min="2" max="2" width="21.5703125" style="4" customWidth="1"/>
    <col min="3" max="3" width="23" style="3" customWidth="1"/>
    <col min="4" max="4" width="28.7109375" style="3" customWidth="1"/>
    <col min="5" max="5" width="24.5703125" style="3" customWidth="1"/>
    <col min="6" max="6" width="28" style="3" customWidth="1"/>
    <col min="7" max="7" width="24" style="3" customWidth="1"/>
    <col min="8" max="8" width="23.140625" style="3" customWidth="1"/>
    <col min="9" max="9" width="25.140625" style="3" customWidth="1"/>
    <col min="10" max="10" width="16.28515625" style="3" customWidth="1"/>
    <col min="11" max="11" width="11.28515625" style="3" customWidth="1"/>
    <col min="12" max="12" width="25.140625" style="3" customWidth="1"/>
    <col min="13" max="16384" width="9.140625" style="3"/>
  </cols>
  <sheetData>
    <row r="1" spans="1:13" s="4" customFormat="1" ht="48" thickBot="1" x14ac:dyDescent="0.3">
      <c r="A1" s="12" t="s">
        <v>0</v>
      </c>
      <c r="B1" s="13" t="s">
        <v>1</v>
      </c>
      <c r="C1" s="15" t="s">
        <v>2</v>
      </c>
      <c r="D1" s="15" t="s">
        <v>3</v>
      </c>
      <c r="E1" s="15" t="s">
        <v>4</v>
      </c>
      <c r="F1" s="15" t="s">
        <v>5</v>
      </c>
      <c r="G1" s="16" t="s">
        <v>6</v>
      </c>
      <c r="H1" s="17" t="s">
        <v>7</v>
      </c>
      <c r="I1" s="3"/>
      <c r="J1" s="3"/>
      <c r="K1" s="3"/>
      <c r="L1" s="3"/>
      <c r="M1" s="3"/>
    </row>
    <row r="2" spans="1:13" x14ac:dyDescent="0.25">
      <c r="A2" s="24">
        <v>1</v>
      </c>
      <c r="B2" s="27" t="s">
        <v>578</v>
      </c>
      <c r="C2" s="36" t="s">
        <v>702</v>
      </c>
      <c r="D2" s="36" t="s">
        <v>701</v>
      </c>
      <c r="E2" s="36" t="s">
        <v>700</v>
      </c>
      <c r="F2" s="36" t="s">
        <v>699</v>
      </c>
      <c r="G2" s="30" t="s">
        <v>465</v>
      </c>
      <c r="H2" s="31"/>
    </row>
    <row r="3" spans="1:13" ht="32.25" thickBot="1" x14ac:dyDescent="0.3">
      <c r="A3" s="25"/>
      <c r="B3" s="28"/>
      <c r="C3" s="37"/>
      <c r="D3" s="37"/>
      <c r="E3" s="37"/>
      <c r="F3" s="37"/>
      <c r="G3" s="18" t="s">
        <v>573</v>
      </c>
      <c r="H3" s="19">
        <v>3</v>
      </c>
      <c r="K3" s="63"/>
    </row>
    <row r="4" spans="1:13" x14ac:dyDescent="0.25">
      <c r="A4" s="25"/>
      <c r="B4" s="28"/>
      <c r="C4" s="37"/>
      <c r="D4" s="37"/>
      <c r="E4" s="37"/>
      <c r="F4" s="37"/>
      <c r="G4" s="30" t="s">
        <v>463</v>
      </c>
      <c r="H4" s="31"/>
    </row>
    <row r="5" spans="1:13" ht="47.25" x14ac:dyDescent="0.25">
      <c r="A5" s="25"/>
      <c r="B5" s="28"/>
      <c r="C5" s="37"/>
      <c r="D5" s="37"/>
      <c r="E5" s="37"/>
      <c r="F5" s="37"/>
      <c r="G5" s="18" t="s">
        <v>571</v>
      </c>
      <c r="H5" s="19">
        <v>2</v>
      </c>
      <c r="K5" s="63"/>
    </row>
    <row r="6" spans="1:13" ht="16.5" thickBot="1" x14ac:dyDescent="0.3">
      <c r="A6" s="25"/>
      <c r="B6" s="28"/>
      <c r="C6" s="38"/>
      <c r="D6" s="38"/>
      <c r="E6" s="38"/>
      <c r="F6" s="38"/>
      <c r="G6" s="32" t="s">
        <v>21</v>
      </c>
      <c r="H6" s="34">
        <f>SUM(H5,H3)</f>
        <v>5</v>
      </c>
    </row>
    <row r="7" spans="1:13" ht="150" customHeight="1" thickBot="1" x14ac:dyDescent="0.3">
      <c r="A7" s="26"/>
      <c r="B7" s="29"/>
      <c r="C7" s="39" t="s">
        <v>698</v>
      </c>
      <c r="D7" s="39"/>
      <c r="E7" s="39"/>
      <c r="F7" s="40"/>
      <c r="G7" s="33"/>
      <c r="H7" s="35"/>
    </row>
    <row r="8" spans="1:13" x14ac:dyDescent="0.25">
      <c r="A8" s="24">
        <v>2</v>
      </c>
      <c r="B8" s="27" t="s">
        <v>539</v>
      </c>
      <c r="C8" s="36" t="s">
        <v>697</v>
      </c>
      <c r="D8" s="36" t="s">
        <v>696</v>
      </c>
      <c r="E8" s="36" t="s">
        <v>695</v>
      </c>
      <c r="F8" s="36" t="s">
        <v>694</v>
      </c>
      <c r="G8" s="30" t="s">
        <v>534</v>
      </c>
      <c r="H8" s="31"/>
    </row>
    <row r="9" spans="1:13" ht="32.25" thickBot="1" x14ac:dyDescent="0.3">
      <c r="A9" s="25"/>
      <c r="B9" s="28"/>
      <c r="C9" s="37"/>
      <c r="D9" s="37"/>
      <c r="E9" s="37"/>
      <c r="F9" s="37"/>
      <c r="G9" s="18" t="s">
        <v>531</v>
      </c>
      <c r="H9" s="19">
        <v>1</v>
      </c>
      <c r="K9" s="63"/>
    </row>
    <row r="10" spans="1:13" x14ac:dyDescent="0.25">
      <c r="A10" s="25"/>
      <c r="B10" s="28"/>
      <c r="C10" s="37"/>
      <c r="D10" s="37"/>
      <c r="E10" s="37"/>
      <c r="F10" s="37"/>
      <c r="G10" s="30" t="s">
        <v>465</v>
      </c>
      <c r="H10" s="31"/>
    </row>
    <row r="11" spans="1:13" ht="32.25" thickBot="1" x14ac:dyDescent="0.3">
      <c r="A11" s="25"/>
      <c r="B11" s="28"/>
      <c r="C11" s="37"/>
      <c r="D11" s="37"/>
      <c r="E11" s="37"/>
      <c r="F11" s="37"/>
      <c r="G11" s="18" t="s">
        <v>464</v>
      </c>
      <c r="H11" s="19">
        <v>2</v>
      </c>
      <c r="K11" s="63"/>
    </row>
    <row r="12" spans="1:13" x14ac:dyDescent="0.25">
      <c r="A12" s="25"/>
      <c r="B12" s="28"/>
      <c r="C12" s="37"/>
      <c r="D12" s="37"/>
      <c r="E12" s="37"/>
      <c r="F12" s="37"/>
      <c r="G12" s="30" t="s">
        <v>463</v>
      </c>
      <c r="H12" s="31"/>
    </row>
    <row r="13" spans="1:13" ht="47.25" x14ac:dyDescent="0.25">
      <c r="A13" s="25"/>
      <c r="B13" s="28"/>
      <c r="C13" s="37"/>
      <c r="D13" s="37"/>
      <c r="E13" s="37"/>
      <c r="F13" s="37"/>
      <c r="G13" s="18" t="s">
        <v>462</v>
      </c>
      <c r="H13" s="19">
        <v>1</v>
      </c>
      <c r="K13" s="63"/>
    </row>
    <row r="14" spans="1:13" ht="147" customHeight="1" thickBot="1" x14ac:dyDescent="0.3">
      <c r="A14" s="25"/>
      <c r="B14" s="28"/>
      <c r="C14" s="38"/>
      <c r="D14" s="38"/>
      <c r="E14" s="38"/>
      <c r="F14" s="38"/>
      <c r="G14" s="32" t="s">
        <v>21</v>
      </c>
      <c r="H14" s="34">
        <f>SUM(H13,H11,H9)</f>
        <v>4</v>
      </c>
    </row>
    <row r="15" spans="1:13" ht="150" customHeight="1" thickBot="1" x14ac:dyDescent="0.3">
      <c r="A15" s="26"/>
      <c r="B15" s="29"/>
      <c r="C15" s="73" t="s">
        <v>693</v>
      </c>
      <c r="D15" s="39"/>
      <c r="E15" s="39"/>
      <c r="F15" s="40"/>
      <c r="G15" s="33"/>
      <c r="H15" s="35"/>
    </row>
    <row r="16" spans="1:13" x14ac:dyDescent="0.25">
      <c r="A16" s="24">
        <v>3</v>
      </c>
      <c r="B16" s="27" t="s">
        <v>539</v>
      </c>
      <c r="C16" s="36" t="s">
        <v>692</v>
      </c>
      <c r="D16" s="36" t="s">
        <v>691</v>
      </c>
      <c r="E16" s="36" t="s">
        <v>690</v>
      </c>
      <c r="F16" s="36" t="s">
        <v>689</v>
      </c>
      <c r="G16" s="30" t="s">
        <v>489</v>
      </c>
      <c r="H16" s="31"/>
    </row>
    <row r="17" spans="1:11" ht="31.5" x14ac:dyDescent="0.25">
      <c r="A17" s="25"/>
      <c r="B17" s="28"/>
      <c r="C17" s="37"/>
      <c r="D17" s="37"/>
      <c r="E17" s="37"/>
      <c r="F17" s="37"/>
      <c r="G17" s="18" t="s">
        <v>488</v>
      </c>
      <c r="H17" s="19">
        <v>1</v>
      </c>
    </row>
    <row r="18" spans="1:11" ht="31.5" x14ac:dyDescent="0.25">
      <c r="A18" s="25"/>
      <c r="B18" s="28"/>
      <c r="C18" s="37"/>
      <c r="D18" s="37"/>
      <c r="E18" s="37"/>
      <c r="F18" s="37"/>
      <c r="G18" s="18" t="s">
        <v>511</v>
      </c>
      <c r="H18" s="19">
        <v>1</v>
      </c>
      <c r="K18" s="63"/>
    </row>
    <row r="19" spans="1:11" ht="141" customHeight="1" thickBot="1" x14ac:dyDescent="0.3">
      <c r="A19" s="25"/>
      <c r="B19" s="28"/>
      <c r="C19" s="38"/>
      <c r="D19" s="38"/>
      <c r="E19" s="38"/>
      <c r="F19" s="38"/>
      <c r="G19" s="32" t="s">
        <v>21</v>
      </c>
      <c r="H19" s="34">
        <f>SUM(H17:H18)</f>
        <v>2</v>
      </c>
    </row>
    <row r="20" spans="1:11" ht="150" customHeight="1" thickBot="1" x14ac:dyDescent="0.3">
      <c r="A20" s="26"/>
      <c r="B20" s="29"/>
      <c r="C20" s="39" t="s">
        <v>688</v>
      </c>
      <c r="D20" s="39"/>
      <c r="E20" s="39"/>
      <c r="F20" s="40"/>
      <c r="G20" s="33"/>
      <c r="H20" s="35"/>
    </row>
    <row r="21" spans="1:11" x14ac:dyDescent="0.25">
      <c r="A21" s="24">
        <v>4</v>
      </c>
      <c r="B21" s="27" t="s">
        <v>539</v>
      </c>
      <c r="C21" s="36" t="s">
        <v>687</v>
      </c>
      <c r="D21" s="36" t="s">
        <v>686</v>
      </c>
      <c r="E21" s="36" t="s">
        <v>685</v>
      </c>
      <c r="F21" s="36" t="s">
        <v>684</v>
      </c>
      <c r="G21" s="30" t="s">
        <v>683</v>
      </c>
      <c r="H21" s="31"/>
    </row>
    <row r="22" spans="1:11" ht="31.5" x14ac:dyDescent="0.25">
      <c r="A22" s="25"/>
      <c r="B22" s="28"/>
      <c r="C22" s="37"/>
      <c r="D22" s="37"/>
      <c r="E22" s="37"/>
      <c r="F22" s="37"/>
      <c r="G22" s="18" t="s">
        <v>682</v>
      </c>
      <c r="H22" s="19">
        <v>3</v>
      </c>
    </row>
    <row r="23" spans="1:11" x14ac:dyDescent="0.25">
      <c r="A23" s="25"/>
      <c r="B23" s="28"/>
      <c r="C23" s="37"/>
      <c r="D23" s="37"/>
      <c r="E23" s="37"/>
      <c r="F23" s="37"/>
      <c r="G23" s="18" t="s">
        <v>681</v>
      </c>
      <c r="H23" s="19">
        <v>3</v>
      </c>
    </row>
    <row r="24" spans="1:11" ht="32.25" thickBot="1" x14ac:dyDescent="0.3">
      <c r="A24" s="25"/>
      <c r="B24" s="28"/>
      <c r="C24" s="37"/>
      <c r="D24" s="37"/>
      <c r="E24" s="37"/>
      <c r="F24" s="37"/>
      <c r="G24" s="18" t="s">
        <v>680</v>
      </c>
      <c r="H24" s="19">
        <v>3</v>
      </c>
    </row>
    <row r="25" spans="1:11" x14ac:dyDescent="0.25">
      <c r="A25" s="25"/>
      <c r="B25" s="28"/>
      <c r="C25" s="37"/>
      <c r="D25" s="37"/>
      <c r="E25" s="37"/>
      <c r="F25" s="37"/>
      <c r="G25" s="30" t="s">
        <v>601</v>
      </c>
      <c r="H25" s="31"/>
    </row>
    <row r="26" spans="1:11" x14ac:dyDescent="0.25">
      <c r="A26" s="25"/>
      <c r="B26" s="28"/>
      <c r="C26" s="37"/>
      <c r="D26" s="37"/>
      <c r="E26" s="37"/>
      <c r="F26" s="37"/>
      <c r="G26" s="18" t="s">
        <v>673</v>
      </c>
      <c r="H26" s="19">
        <v>2</v>
      </c>
      <c r="K26" s="63"/>
    </row>
    <row r="27" spans="1:11" ht="63" x14ac:dyDescent="0.25">
      <c r="A27" s="25"/>
      <c r="B27" s="28"/>
      <c r="C27" s="37"/>
      <c r="D27" s="37"/>
      <c r="E27" s="37"/>
      <c r="F27" s="37"/>
      <c r="G27" s="18" t="s">
        <v>600</v>
      </c>
      <c r="H27" s="19">
        <v>1</v>
      </c>
      <c r="K27" s="63"/>
    </row>
    <row r="28" spans="1:11" ht="16.5" thickBot="1" x14ac:dyDescent="0.3">
      <c r="A28" s="25"/>
      <c r="B28" s="28"/>
      <c r="C28" s="38"/>
      <c r="D28" s="38"/>
      <c r="E28" s="38"/>
      <c r="F28" s="38"/>
      <c r="G28" s="32" t="s">
        <v>21</v>
      </c>
      <c r="H28" s="34">
        <f>SUM(H26:H27,H24,H23,H22)</f>
        <v>12</v>
      </c>
    </row>
    <row r="29" spans="1:11" ht="150" customHeight="1" thickBot="1" x14ac:dyDescent="0.3">
      <c r="A29" s="26"/>
      <c r="B29" s="29"/>
      <c r="C29" s="39" t="s">
        <v>679</v>
      </c>
      <c r="D29" s="39"/>
      <c r="E29" s="39"/>
      <c r="F29" s="40"/>
      <c r="G29" s="33"/>
      <c r="H29" s="35"/>
    </row>
    <row r="30" spans="1:11" x14ac:dyDescent="0.25">
      <c r="A30" s="24">
        <v>5</v>
      </c>
      <c r="B30" s="27" t="s">
        <v>539</v>
      </c>
      <c r="C30" s="36" t="s">
        <v>678</v>
      </c>
      <c r="D30" s="36" t="s">
        <v>677</v>
      </c>
      <c r="E30" s="36" t="s">
        <v>676</v>
      </c>
      <c r="F30" s="36" t="s">
        <v>675</v>
      </c>
      <c r="G30" s="30" t="s">
        <v>601</v>
      </c>
      <c r="H30" s="31"/>
    </row>
    <row r="31" spans="1:11" ht="31.5" x14ac:dyDescent="0.25">
      <c r="A31" s="25"/>
      <c r="B31" s="28"/>
      <c r="C31" s="37"/>
      <c r="D31" s="37"/>
      <c r="E31" s="37"/>
      <c r="F31" s="37"/>
      <c r="G31" s="18" t="s">
        <v>674</v>
      </c>
      <c r="H31" s="19">
        <v>4</v>
      </c>
      <c r="K31" s="63"/>
    </row>
    <row r="32" spans="1:11" x14ac:dyDescent="0.25">
      <c r="A32" s="25"/>
      <c r="B32" s="28"/>
      <c r="C32" s="37"/>
      <c r="D32" s="37"/>
      <c r="E32" s="37"/>
      <c r="F32" s="37"/>
      <c r="G32" s="18" t="s">
        <v>673</v>
      </c>
      <c r="H32" s="19">
        <v>5</v>
      </c>
    </row>
    <row r="33" spans="1:11" ht="63" x14ac:dyDescent="0.25">
      <c r="A33" s="25"/>
      <c r="B33" s="28"/>
      <c r="C33" s="37"/>
      <c r="D33" s="37"/>
      <c r="E33" s="37"/>
      <c r="F33" s="37"/>
      <c r="G33" s="18" t="s">
        <v>672</v>
      </c>
      <c r="H33" s="19">
        <v>4</v>
      </c>
      <c r="K33" s="63"/>
    </row>
    <row r="34" spans="1:11" ht="108" customHeight="1" thickBot="1" x14ac:dyDescent="0.3">
      <c r="A34" s="25"/>
      <c r="B34" s="28"/>
      <c r="C34" s="38"/>
      <c r="D34" s="38"/>
      <c r="E34" s="38"/>
      <c r="F34" s="38"/>
      <c r="G34" s="32" t="s">
        <v>21</v>
      </c>
      <c r="H34" s="34">
        <f>SUM(H31:H33)</f>
        <v>13</v>
      </c>
    </row>
    <row r="35" spans="1:11" ht="150" customHeight="1" thickBot="1" x14ac:dyDescent="0.3">
      <c r="A35" s="26"/>
      <c r="B35" s="29"/>
      <c r="C35" s="39" t="s">
        <v>671</v>
      </c>
      <c r="D35" s="39"/>
      <c r="E35" s="39"/>
      <c r="F35" s="40"/>
      <c r="G35" s="33"/>
      <c r="H35" s="35"/>
    </row>
    <row r="36" spans="1:11" x14ac:dyDescent="0.25">
      <c r="A36" s="24">
        <v>6</v>
      </c>
      <c r="B36" s="27" t="s">
        <v>470</v>
      </c>
      <c r="C36" s="36" t="s">
        <v>670</v>
      </c>
      <c r="D36" s="36" t="s">
        <v>669</v>
      </c>
      <c r="E36" s="36" t="s">
        <v>668</v>
      </c>
      <c r="F36" s="36" t="s">
        <v>667</v>
      </c>
      <c r="G36" s="30" t="s">
        <v>666</v>
      </c>
      <c r="H36" s="31"/>
    </row>
    <row r="37" spans="1:11" x14ac:dyDescent="0.25">
      <c r="A37" s="25"/>
      <c r="B37" s="28"/>
      <c r="C37" s="37"/>
      <c r="D37" s="37"/>
      <c r="E37" s="37"/>
      <c r="F37" s="37"/>
      <c r="G37" s="18" t="s">
        <v>665</v>
      </c>
      <c r="H37" s="19">
        <v>10</v>
      </c>
    </row>
    <row r="38" spans="1:11" ht="31.5" x14ac:dyDescent="0.25">
      <c r="A38" s="25"/>
      <c r="B38" s="28"/>
      <c r="C38" s="37"/>
      <c r="D38" s="37"/>
      <c r="E38" s="37"/>
      <c r="F38" s="37"/>
      <c r="G38" s="18" t="s">
        <v>664</v>
      </c>
      <c r="H38" s="19">
        <v>10</v>
      </c>
    </row>
    <row r="39" spans="1:11" ht="31.5" x14ac:dyDescent="0.25">
      <c r="A39" s="25"/>
      <c r="B39" s="28"/>
      <c r="C39" s="37"/>
      <c r="D39" s="37"/>
      <c r="E39" s="37"/>
      <c r="F39" s="37"/>
      <c r="G39" s="18" t="s">
        <v>663</v>
      </c>
      <c r="H39" s="19">
        <v>10</v>
      </c>
    </row>
    <row r="40" spans="1:11" ht="48" thickBot="1" x14ac:dyDescent="0.3">
      <c r="A40" s="25"/>
      <c r="B40" s="28"/>
      <c r="C40" s="37"/>
      <c r="D40" s="37"/>
      <c r="E40" s="37"/>
      <c r="F40" s="37"/>
      <c r="G40" s="18" t="s">
        <v>662</v>
      </c>
      <c r="H40" s="19">
        <v>6</v>
      </c>
    </row>
    <row r="41" spans="1:11" x14ac:dyDescent="0.25">
      <c r="A41" s="25"/>
      <c r="B41" s="28"/>
      <c r="C41" s="37"/>
      <c r="D41" s="37"/>
      <c r="E41" s="37"/>
      <c r="F41" s="37"/>
      <c r="G41" s="30" t="s">
        <v>661</v>
      </c>
      <c r="H41" s="31"/>
    </row>
    <row r="42" spans="1:11" ht="78.75" x14ac:dyDescent="0.25">
      <c r="A42" s="25"/>
      <c r="B42" s="28"/>
      <c r="C42" s="37"/>
      <c r="D42" s="37"/>
      <c r="E42" s="37"/>
      <c r="F42" s="37"/>
      <c r="G42" s="18" t="s">
        <v>660</v>
      </c>
      <c r="H42" s="19">
        <v>12</v>
      </c>
    </row>
    <row r="43" spans="1:11" ht="63" x14ac:dyDescent="0.25">
      <c r="A43" s="25"/>
      <c r="B43" s="28"/>
      <c r="C43" s="37"/>
      <c r="D43" s="37"/>
      <c r="E43" s="37"/>
      <c r="F43" s="37"/>
      <c r="G43" s="18" t="s">
        <v>659</v>
      </c>
      <c r="H43" s="19">
        <v>12</v>
      </c>
    </row>
    <row r="44" spans="1:11" ht="31.5" x14ac:dyDescent="0.25">
      <c r="A44" s="25"/>
      <c r="B44" s="28"/>
      <c r="C44" s="37"/>
      <c r="D44" s="37"/>
      <c r="E44" s="37"/>
      <c r="F44" s="37"/>
      <c r="G44" s="18" t="s">
        <v>658</v>
      </c>
      <c r="H44" s="19">
        <v>12</v>
      </c>
    </row>
    <row r="45" spans="1:11" ht="63" x14ac:dyDescent="0.25">
      <c r="A45" s="25"/>
      <c r="B45" s="28"/>
      <c r="C45" s="37"/>
      <c r="D45" s="37"/>
      <c r="E45" s="37"/>
      <c r="F45" s="37"/>
      <c r="G45" s="18" t="s">
        <v>657</v>
      </c>
      <c r="H45" s="19">
        <v>5</v>
      </c>
    </row>
    <row r="46" spans="1:11" ht="63" x14ac:dyDescent="0.25">
      <c r="A46" s="25"/>
      <c r="B46" s="28"/>
      <c r="C46" s="37"/>
      <c r="D46" s="37"/>
      <c r="E46" s="37"/>
      <c r="F46" s="37"/>
      <c r="G46" s="18" t="s">
        <v>656</v>
      </c>
      <c r="H46" s="19">
        <v>5</v>
      </c>
    </row>
    <row r="47" spans="1:11" ht="47.25" x14ac:dyDescent="0.25">
      <c r="A47" s="25"/>
      <c r="B47" s="28"/>
      <c r="C47" s="37"/>
      <c r="D47" s="37"/>
      <c r="E47" s="37"/>
      <c r="F47" s="37"/>
      <c r="G47" s="18" t="s">
        <v>655</v>
      </c>
      <c r="H47" s="19">
        <v>5</v>
      </c>
    </row>
    <row r="48" spans="1:11" x14ac:dyDescent="0.25">
      <c r="A48" s="25"/>
      <c r="B48" s="28"/>
      <c r="C48" s="37"/>
      <c r="D48" s="37"/>
      <c r="E48" s="37"/>
      <c r="F48" s="37"/>
      <c r="G48" s="18" t="s">
        <v>654</v>
      </c>
      <c r="H48" s="19">
        <v>8</v>
      </c>
    </row>
    <row r="49" spans="1:11" ht="31.5" x14ac:dyDescent="0.25">
      <c r="A49" s="25"/>
      <c r="B49" s="28"/>
      <c r="C49" s="37"/>
      <c r="D49" s="37"/>
      <c r="E49" s="37"/>
      <c r="F49" s="37"/>
      <c r="G49" s="18" t="s">
        <v>653</v>
      </c>
      <c r="H49" s="19">
        <v>4</v>
      </c>
    </row>
    <row r="50" spans="1:11" ht="47.25" x14ac:dyDescent="0.25">
      <c r="A50" s="25"/>
      <c r="B50" s="28"/>
      <c r="C50" s="37"/>
      <c r="D50" s="37"/>
      <c r="E50" s="37"/>
      <c r="F50" s="37"/>
      <c r="G50" s="18" t="s">
        <v>652</v>
      </c>
      <c r="H50" s="19">
        <v>5</v>
      </c>
    </row>
    <row r="51" spans="1:11" ht="32.25" thickBot="1" x14ac:dyDescent="0.3">
      <c r="A51" s="25"/>
      <c r="B51" s="28"/>
      <c r="C51" s="37"/>
      <c r="D51" s="37"/>
      <c r="E51" s="37"/>
      <c r="F51" s="37"/>
      <c r="G51" s="18" t="s">
        <v>651</v>
      </c>
      <c r="H51" s="19">
        <v>4</v>
      </c>
    </row>
    <row r="52" spans="1:11" x14ac:dyDescent="0.25">
      <c r="A52" s="25"/>
      <c r="B52" s="28"/>
      <c r="C52" s="37"/>
      <c r="D52" s="37"/>
      <c r="E52" s="37"/>
      <c r="F52" s="37"/>
      <c r="G52" s="30" t="s">
        <v>601</v>
      </c>
      <c r="H52" s="31"/>
    </row>
    <row r="53" spans="1:11" ht="63" x14ac:dyDescent="0.25">
      <c r="A53" s="25"/>
      <c r="B53" s="28"/>
      <c r="C53" s="37"/>
      <c r="D53" s="37"/>
      <c r="E53" s="37"/>
      <c r="F53" s="37"/>
      <c r="G53" s="18" t="s">
        <v>600</v>
      </c>
      <c r="H53" s="19">
        <v>1</v>
      </c>
    </row>
    <row r="54" spans="1:11" ht="16.5" thickBot="1" x14ac:dyDescent="0.3">
      <c r="A54" s="25"/>
      <c r="B54" s="28"/>
      <c r="C54" s="38"/>
      <c r="D54" s="38"/>
      <c r="E54" s="38"/>
      <c r="F54" s="38"/>
      <c r="G54" s="32" t="s">
        <v>21</v>
      </c>
      <c r="H54" s="34">
        <f>SUM(H37:H53)</f>
        <v>109</v>
      </c>
    </row>
    <row r="55" spans="1:11" ht="150" customHeight="1" thickBot="1" x14ac:dyDescent="0.3">
      <c r="A55" s="26"/>
      <c r="B55" s="29"/>
      <c r="C55" s="39" t="s">
        <v>650</v>
      </c>
      <c r="D55" s="39"/>
      <c r="E55" s="39"/>
      <c r="F55" s="40"/>
      <c r="G55" s="33"/>
      <c r="H55" s="35"/>
    </row>
    <row r="56" spans="1:11" ht="15.75" customHeight="1" x14ac:dyDescent="0.25">
      <c r="A56" s="24">
        <v>7</v>
      </c>
      <c r="B56" s="27" t="s">
        <v>639</v>
      </c>
      <c r="C56" s="36" t="s">
        <v>649</v>
      </c>
      <c r="D56" s="36" t="s">
        <v>648</v>
      </c>
      <c r="E56" s="36" t="s">
        <v>636</v>
      </c>
      <c r="F56" s="36" t="s">
        <v>647</v>
      </c>
      <c r="G56" s="30" t="s">
        <v>646</v>
      </c>
      <c r="H56" s="31"/>
    </row>
    <row r="57" spans="1:11" ht="31.5" x14ac:dyDescent="0.25">
      <c r="A57" s="25"/>
      <c r="B57" s="28"/>
      <c r="C57" s="37"/>
      <c r="D57" s="37"/>
      <c r="E57" s="37"/>
      <c r="F57" s="37"/>
      <c r="G57" s="18" t="s">
        <v>644</v>
      </c>
      <c r="H57" s="19">
        <v>1</v>
      </c>
    </row>
    <row r="58" spans="1:11" ht="47.25" x14ac:dyDescent="0.25">
      <c r="A58" s="25"/>
      <c r="B58" s="28"/>
      <c r="C58" s="37"/>
      <c r="D58" s="37"/>
      <c r="E58" s="37"/>
      <c r="F58" s="37"/>
      <c r="G58" s="18" t="s">
        <v>645</v>
      </c>
      <c r="H58" s="19">
        <v>9</v>
      </c>
    </row>
    <row r="59" spans="1:11" ht="31.5" x14ac:dyDescent="0.25">
      <c r="A59" s="25"/>
      <c r="B59" s="28"/>
      <c r="C59" s="37"/>
      <c r="D59" s="37"/>
      <c r="E59" s="37"/>
      <c r="F59" s="37"/>
      <c r="G59" s="18" t="s">
        <v>644</v>
      </c>
      <c r="H59" s="19">
        <v>2</v>
      </c>
    </row>
    <row r="60" spans="1:11" ht="63" x14ac:dyDescent="0.25">
      <c r="A60" s="25"/>
      <c r="B60" s="28"/>
      <c r="C60" s="37"/>
      <c r="D60" s="37"/>
      <c r="E60" s="37"/>
      <c r="F60" s="37"/>
      <c r="G60" s="18" t="s">
        <v>643</v>
      </c>
      <c r="H60" s="19">
        <v>5</v>
      </c>
    </row>
    <row r="61" spans="1:11" ht="16.5" thickBot="1" x14ac:dyDescent="0.3">
      <c r="A61" s="25"/>
      <c r="B61" s="28"/>
      <c r="C61" s="37"/>
      <c r="D61" s="37"/>
      <c r="E61" s="37"/>
      <c r="F61" s="37"/>
      <c r="G61" s="18" t="s">
        <v>642</v>
      </c>
      <c r="H61" s="19">
        <v>1</v>
      </c>
    </row>
    <row r="62" spans="1:11" x14ac:dyDescent="0.25">
      <c r="A62" s="25"/>
      <c r="B62" s="28"/>
      <c r="C62" s="37"/>
      <c r="D62" s="37"/>
      <c r="E62" s="37"/>
      <c r="F62" s="37"/>
      <c r="G62" s="30" t="s">
        <v>489</v>
      </c>
      <c r="H62" s="31"/>
    </row>
    <row r="63" spans="1:11" ht="31.5" x14ac:dyDescent="0.25">
      <c r="A63" s="25"/>
      <c r="B63" s="28"/>
      <c r="C63" s="37"/>
      <c r="D63" s="37"/>
      <c r="E63" s="37"/>
      <c r="F63" s="37"/>
      <c r="G63" s="18" t="s">
        <v>511</v>
      </c>
      <c r="H63" s="19">
        <v>1</v>
      </c>
    </row>
    <row r="64" spans="1:11" x14ac:dyDescent="0.25">
      <c r="A64" s="25"/>
      <c r="B64" s="28"/>
      <c r="C64" s="37"/>
      <c r="D64" s="37"/>
      <c r="E64" s="37"/>
      <c r="F64" s="37"/>
      <c r="G64" s="18" t="s">
        <v>585</v>
      </c>
      <c r="H64" s="19">
        <v>2</v>
      </c>
      <c r="K64" s="63"/>
    </row>
    <row r="65" spans="1:11" x14ac:dyDescent="0.25">
      <c r="A65" s="25"/>
      <c r="B65" s="28"/>
      <c r="C65" s="37"/>
      <c r="D65" s="37"/>
      <c r="E65" s="37"/>
      <c r="F65" s="37"/>
      <c r="G65" s="18" t="s">
        <v>641</v>
      </c>
      <c r="H65" s="19">
        <v>5</v>
      </c>
      <c r="K65" s="63"/>
    </row>
    <row r="66" spans="1:11" x14ac:dyDescent="0.25">
      <c r="A66" s="25"/>
      <c r="B66" s="28"/>
      <c r="C66" s="37"/>
      <c r="D66" s="37"/>
      <c r="E66" s="37"/>
      <c r="F66" s="37"/>
      <c r="G66" s="18" t="s">
        <v>629</v>
      </c>
      <c r="H66" s="19">
        <v>1</v>
      </c>
      <c r="K66" s="63"/>
    </row>
    <row r="67" spans="1:11" ht="105.75" customHeight="1" thickBot="1" x14ac:dyDescent="0.3">
      <c r="A67" s="25"/>
      <c r="B67" s="28"/>
      <c r="C67" s="38"/>
      <c r="D67" s="38"/>
      <c r="E67" s="38"/>
      <c r="F67" s="38"/>
      <c r="G67" s="32" t="s">
        <v>21</v>
      </c>
      <c r="H67" s="34">
        <f>SUM(H57:H66)</f>
        <v>27</v>
      </c>
    </row>
    <row r="68" spans="1:11" ht="150" customHeight="1" thickBot="1" x14ac:dyDescent="0.3">
      <c r="A68" s="26"/>
      <c r="B68" s="29"/>
      <c r="C68" s="39" t="s">
        <v>640</v>
      </c>
      <c r="D68" s="39"/>
      <c r="E68" s="39"/>
      <c r="F68" s="40"/>
      <c r="G68" s="33"/>
      <c r="H68" s="35"/>
    </row>
    <row r="69" spans="1:11" x14ac:dyDescent="0.25">
      <c r="A69" s="24">
        <v>8</v>
      </c>
      <c r="B69" s="27" t="s">
        <v>639</v>
      </c>
      <c r="C69" s="36" t="s">
        <v>638</v>
      </c>
      <c r="D69" s="36" t="s">
        <v>637</v>
      </c>
      <c r="E69" s="72" t="s">
        <v>636</v>
      </c>
      <c r="F69" s="36" t="s">
        <v>635</v>
      </c>
      <c r="G69" s="30" t="s">
        <v>489</v>
      </c>
      <c r="H69" s="31"/>
    </row>
    <row r="70" spans="1:11" ht="31.5" x14ac:dyDescent="0.25">
      <c r="A70" s="25"/>
      <c r="B70" s="28"/>
      <c r="C70" s="37"/>
      <c r="D70" s="37"/>
      <c r="E70" s="71"/>
      <c r="F70" s="37"/>
      <c r="G70" s="18" t="s">
        <v>488</v>
      </c>
      <c r="H70" s="19">
        <v>1</v>
      </c>
    </row>
    <row r="71" spans="1:11" ht="31.5" x14ac:dyDescent="0.25">
      <c r="A71" s="25"/>
      <c r="B71" s="28"/>
      <c r="C71" s="37"/>
      <c r="D71" s="37"/>
      <c r="E71" s="71"/>
      <c r="F71" s="37"/>
      <c r="G71" s="18" t="s">
        <v>497</v>
      </c>
      <c r="H71" s="19">
        <v>1</v>
      </c>
      <c r="K71" s="63"/>
    </row>
    <row r="72" spans="1:11" x14ac:dyDescent="0.25">
      <c r="A72" s="25"/>
      <c r="B72" s="28"/>
      <c r="C72" s="37"/>
      <c r="D72" s="37"/>
      <c r="E72" s="71"/>
      <c r="F72" s="37"/>
      <c r="G72" s="18" t="s">
        <v>585</v>
      </c>
      <c r="H72" s="19">
        <v>1</v>
      </c>
    </row>
    <row r="73" spans="1:11" x14ac:dyDescent="0.25">
      <c r="A73" s="25"/>
      <c r="B73" s="28"/>
      <c r="C73" s="37"/>
      <c r="D73" s="37"/>
      <c r="E73" s="71"/>
      <c r="F73" s="37"/>
      <c r="G73" s="18" t="s">
        <v>629</v>
      </c>
      <c r="H73" s="19">
        <v>1</v>
      </c>
    </row>
    <row r="74" spans="1:11" ht="141" customHeight="1" thickBot="1" x14ac:dyDescent="0.3">
      <c r="A74" s="25"/>
      <c r="B74" s="28"/>
      <c r="C74" s="38"/>
      <c r="D74" s="38"/>
      <c r="E74" s="70"/>
      <c r="F74" s="38"/>
      <c r="G74" s="32" t="s">
        <v>21</v>
      </c>
      <c r="H74" s="34">
        <f>SUM(H70:H73)</f>
        <v>4</v>
      </c>
    </row>
    <row r="75" spans="1:11" ht="150" customHeight="1" thickBot="1" x14ac:dyDescent="0.3">
      <c r="A75" s="26"/>
      <c r="B75" s="29"/>
      <c r="C75" s="39" t="s">
        <v>634</v>
      </c>
      <c r="D75" s="39"/>
      <c r="E75" s="39"/>
      <c r="F75" s="40"/>
      <c r="G75" s="33"/>
      <c r="H75" s="35"/>
    </row>
    <row r="76" spans="1:11" x14ac:dyDescent="0.25">
      <c r="A76" s="24">
        <v>9</v>
      </c>
      <c r="B76" s="27" t="s">
        <v>558</v>
      </c>
      <c r="C76" s="36" t="s">
        <v>633</v>
      </c>
      <c r="D76" s="36" t="s">
        <v>632</v>
      </c>
      <c r="E76" s="36" t="s">
        <v>631</v>
      </c>
      <c r="F76" s="36" t="s">
        <v>630</v>
      </c>
      <c r="G76" s="30" t="s">
        <v>489</v>
      </c>
      <c r="H76" s="31"/>
      <c r="I76" s="63"/>
    </row>
    <row r="77" spans="1:11" ht="31.5" x14ac:dyDescent="0.25">
      <c r="A77" s="25"/>
      <c r="B77" s="28"/>
      <c r="C77" s="37"/>
      <c r="D77" s="37"/>
      <c r="E77" s="37"/>
      <c r="F77" s="37"/>
      <c r="G77" s="18" t="s">
        <v>488</v>
      </c>
      <c r="H77" s="19">
        <v>1</v>
      </c>
    </row>
    <row r="78" spans="1:11" ht="31.5" x14ac:dyDescent="0.25">
      <c r="A78" s="25"/>
      <c r="B78" s="28"/>
      <c r="C78" s="37"/>
      <c r="D78" s="37"/>
      <c r="E78" s="37"/>
      <c r="F78" s="37"/>
      <c r="G78" s="18" t="s">
        <v>511</v>
      </c>
      <c r="H78" s="19">
        <v>1</v>
      </c>
    </row>
    <row r="79" spans="1:11" ht="16.5" thickBot="1" x14ac:dyDescent="0.3">
      <c r="A79" s="25"/>
      <c r="B79" s="28"/>
      <c r="C79" s="37"/>
      <c r="D79" s="37"/>
      <c r="E79" s="37"/>
      <c r="F79" s="37"/>
      <c r="G79" s="18" t="s">
        <v>629</v>
      </c>
      <c r="H79" s="19">
        <v>3</v>
      </c>
    </row>
    <row r="80" spans="1:11" x14ac:dyDescent="0.25">
      <c r="A80" s="25"/>
      <c r="B80" s="28"/>
      <c r="C80" s="37"/>
      <c r="D80" s="37"/>
      <c r="E80" s="37"/>
      <c r="F80" s="37"/>
      <c r="G80" s="30" t="s">
        <v>465</v>
      </c>
      <c r="H80" s="31"/>
    </row>
    <row r="81" spans="1:11" ht="32.25" thickBot="1" x14ac:dyDescent="0.3">
      <c r="A81" s="25"/>
      <c r="B81" s="28"/>
      <c r="C81" s="37"/>
      <c r="D81" s="37"/>
      <c r="E81" s="37"/>
      <c r="F81" s="37"/>
      <c r="G81" s="18" t="s">
        <v>464</v>
      </c>
      <c r="H81" s="19">
        <v>2</v>
      </c>
    </row>
    <row r="82" spans="1:11" x14ac:dyDescent="0.25">
      <c r="A82" s="25"/>
      <c r="B82" s="28"/>
      <c r="C82" s="37"/>
      <c r="D82" s="37"/>
      <c r="E82" s="37"/>
      <c r="F82" s="37"/>
      <c r="G82" s="30" t="s">
        <v>463</v>
      </c>
      <c r="H82" s="31"/>
    </row>
    <row r="83" spans="1:11" ht="47.25" x14ac:dyDescent="0.25">
      <c r="A83" s="25"/>
      <c r="B83" s="28"/>
      <c r="C83" s="37"/>
      <c r="D83" s="37"/>
      <c r="E83" s="37"/>
      <c r="F83" s="37"/>
      <c r="G83" s="18" t="s">
        <v>462</v>
      </c>
      <c r="H83" s="19">
        <v>1</v>
      </c>
    </row>
    <row r="84" spans="1:11" ht="131.25" customHeight="1" thickBot="1" x14ac:dyDescent="0.3">
      <c r="A84" s="25"/>
      <c r="B84" s="28"/>
      <c r="C84" s="38"/>
      <c r="D84" s="38"/>
      <c r="E84" s="38"/>
      <c r="F84" s="38"/>
      <c r="G84" s="32" t="s">
        <v>21</v>
      </c>
      <c r="H84" s="34">
        <f>SUM(H77:H83)</f>
        <v>8</v>
      </c>
    </row>
    <row r="85" spans="1:11" ht="150" customHeight="1" thickBot="1" x14ac:dyDescent="0.3">
      <c r="A85" s="26"/>
      <c r="B85" s="29"/>
      <c r="C85" s="39" t="s">
        <v>628</v>
      </c>
      <c r="D85" s="39"/>
      <c r="E85" s="39"/>
      <c r="F85" s="40"/>
      <c r="G85" s="33"/>
      <c r="H85" s="35"/>
    </row>
    <row r="86" spans="1:11" x14ac:dyDescent="0.25">
      <c r="A86" s="24">
        <v>10</v>
      </c>
      <c r="B86" s="27" t="s">
        <v>578</v>
      </c>
      <c r="C86" s="36" t="s">
        <v>627</v>
      </c>
      <c r="D86" s="36" t="s">
        <v>626</v>
      </c>
      <c r="E86" s="36" t="s">
        <v>625</v>
      </c>
      <c r="F86" s="36" t="s">
        <v>624</v>
      </c>
      <c r="G86" s="30" t="s">
        <v>623</v>
      </c>
      <c r="H86" s="31"/>
    </row>
    <row r="87" spans="1:11" x14ac:dyDescent="0.25">
      <c r="A87" s="25"/>
      <c r="B87" s="28"/>
      <c r="C87" s="37"/>
      <c r="D87" s="37"/>
      <c r="E87" s="37"/>
      <c r="F87" s="37"/>
      <c r="G87" s="18" t="s">
        <v>622</v>
      </c>
      <c r="H87" s="19">
        <v>10</v>
      </c>
      <c r="I87" s="63"/>
    </row>
    <row r="88" spans="1:11" ht="31.5" x14ac:dyDescent="0.25">
      <c r="A88" s="25"/>
      <c r="B88" s="28"/>
      <c r="C88" s="37"/>
      <c r="D88" s="37"/>
      <c r="E88" s="37"/>
      <c r="F88" s="37"/>
      <c r="G88" s="18" t="s">
        <v>621</v>
      </c>
      <c r="H88" s="19">
        <v>15</v>
      </c>
      <c r="K88" s="63"/>
    </row>
    <row r="89" spans="1:11" ht="31.5" x14ac:dyDescent="0.25">
      <c r="A89" s="25"/>
      <c r="B89" s="28"/>
      <c r="C89" s="37"/>
      <c r="D89" s="37"/>
      <c r="E89" s="37"/>
      <c r="F89" s="37"/>
      <c r="G89" s="18" t="s">
        <v>620</v>
      </c>
      <c r="H89" s="19">
        <v>22</v>
      </c>
      <c r="K89" s="63"/>
    </row>
    <row r="90" spans="1:11" ht="47.25" x14ac:dyDescent="0.25">
      <c r="A90" s="25"/>
      <c r="B90" s="28"/>
      <c r="C90" s="37"/>
      <c r="D90" s="37"/>
      <c r="E90" s="37"/>
      <c r="F90" s="37"/>
      <c r="G90" s="18" t="s">
        <v>619</v>
      </c>
      <c r="H90" s="19">
        <v>22</v>
      </c>
      <c r="K90" s="63"/>
    </row>
    <row r="91" spans="1:11" ht="63.75" thickBot="1" x14ac:dyDescent="0.3">
      <c r="A91" s="25"/>
      <c r="B91" s="28"/>
      <c r="C91" s="37"/>
      <c r="D91" s="37"/>
      <c r="E91" s="37"/>
      <c r="F91" s="37"/>
      <c r="G91" s="18" t="s">
        <v>618</v>
      </c>
      <c r="H91" s="19">
        <v>12</v>
      </c>
      <c r="K91" s="63"/>
    </row>
    <row r="92" spans="1:11" x14ac:dyDescent="0.25">
      <c r="A92" s="25"/>
      <c r="B92" s="28"/>
      <c r="C92" s="37"/>
      <c r="D92" s="37"/>
      <c r="E92" s="37"/>
      <c r="F92" s="37"/>
      <c r="G92" s="30" t="s">
        <v>617</v>
      </c>
      <c r="H92" s="31"/>
      <c r="K92" s="63"/>
    </row>
    <row r="93" spans="1:11" ht="31.5" x14ac:dyDescent="0.25">
      <c r="A93" s="25"/>
      <c r="B93" s="28"/>
      <c r="C93" s="37"/>
      <c r="D93" s="37"/>
      <c r="E93" s="37"/>
      <c r="F93" s="37"/>
      <c r="G93" s="18" t="s">
        <v>616</v>
      </c>
      <c r="H93" s="19">
        <v>3</v>
      </c>
      <c r="K93" s="63"/>
    </row>
    <row r="94" spans="1:11" ht="31.5" x14ac:dyDescent="0.25">
      <c r="A94" s="25"/>
      <c r="B94" s="28"/>
      <c r="C94" s="37"/>
      <c r="D94" s="37"/>
      <c r="E94" s="37"/>
      <c r="F94" s="37"/>
      <c r="G94" s="18" t="s">
        <v>615</v>
      </c>
      <c r="H94" s="19">
        <v>2</v>
      </c>
      <c r="K94" s="63"/>
    </row>
    <row r="95" spans="1:11" ht="31.5" x14ac:dyDescent="0.25">
      <c r="A95" s="25"/>
      <c r="B95" s="28"/>
      <c r="C95" s="37"/>
      <c r="D95" s="37"/>
      <c r="E95" s="37"/>
      <c r="F95" s="37"/>
      <c r="G95" s="18" t="s">
        <v>614</v>
      </c>
      <c r="H95" s="19">
        <v>8</v>
      </c>
      <c r="K95" s="63"/>
    </row>
    <row r="96" spans="1:11" ht="31.5" x14ac:dyDescent="0.25">
      <c r="A96" s="25"/>
      <c r="B96" s="28"/>
      <c r="C96" s="37"/>
      <c r="D96" s="37"/>
      <c r="E96" s="37"/>
      <c r="F96" s="37"/>
      <c r="G96" s="18" t="s">
        <v>613</v>
      </c>
      <c r="H96" s="19">
        <v>3</v>
      </c>
      <c r="K96" s="63"/>
    </row>
    <row r="97" spans="1:11" ht="48" thickBot="1" x14ac:dyDescent="0.3">
      <c r="A97" s="25"/>
      <c r="B97" s="28"/>
      <c r="C97" s="37"/>
      <c r="D97" s="37"/>
      <c r="E97" s="37"/>
      <c r="F97" s="37"/>
      <c r="G97" s="18" t="s">
        <v>612</v>
      </c>
      <c r="H97" s="19">
        <v>2</v>
      </c>
      <c r="K97" s="63"/>
    </row>
    <row r="98" spans="1:11" x14ac:dyDescent="0.25">
      <c r="A98" s="25"/>
      <c r="B98" s="28"/>
      <c r="C98" s="37"/>
      <c r="D98" s="37"/>
      <c r="E98" s="37"/>
      <c r="F98" s="37"/>
      <c r="G98" s="30" t="s">
        <v>465</v>
      </c>
      <c r="H98" s="31"/>
    </row>
    <row r="99" spans="1:11" ht="31.5" x14ac:dyDescent="0.25">
      <c r="A99" s="25"/>
      <c r="B99" s="28"/>
      <c r="C99" s="37"/>
      <c r="D99" s="37"/>
      <c r="E99" s="37"/>
      <c r="F99" s="37"/>
      <c r="G99" s="18" t="s">
        <v>353</v>
      </c>
      <c r="H99" s="19">
        <v>16</v>
      </c>
    </row>
    <row r="100" spans="1:11" ht="32.25" thickBot="1" x14ac:dyDescent="0.3">
      <c r="A100" s="25"/>
      <c r="B100" s="28"/>
      <c r="C100" s="37"/>
      <c r="D100" s="37"/>
      <c r="E100" s="37"/>
      <c r="F100" s="37"/>
      <c r="G100" s="18" t="s">
        <v>464</v>
      </c>
      <c r="H100" s="19">
        <v>2</v>
      </c>
    </row>
    <row r="101" spans="1:11" x14ac:dyDescent="0.25">
      <c r="A101" s="25"/>
      <c r="B101" s="28"/>
      <c r="C101" s="37"/>
      <c r="D101" s="37"/>
      <c r="E101" s="37"/>
      <c r="F101" s="37"/>
      <c r="G101" s="30" t="s">
        <v>463</v>
      </c>
      <c r="H101" s="31"/>
    </row>
    <row r="102" spans="1:11" ht="47.25" x14ac:dyDescent="0.25">
      <c r="A102" s="25"/>
      <c r="B102" s="28"/>
      <c r="C102" s="37"/>
      <c r="D102" s="37"/>
      <c r="E102" s="37"/>
      <c r="F102" s="37"/>
      <c r="G102" s="18" t="s">
        <v>462</v>
      </c>
      <c r="H102" s="19">
        <v>1</v>
      </c>
    </row>
    <row r="103" spans="1:11" ht="16.5" thickBot="1" x14ac:dyDescent="0.3">
      <c r="A103" s="25"/>
      <c r="B103" s="28"/>
      <c r="C103" s="38"/>
      <c r="D103" s="38"/>
      <c r="E103" s="38"/>
      <c r="F103" s="38"/>
      <c r="G103" s="32" t="s">
        <v>21</v>
      </c>
      <c r="H103" s="34">
        <f>SUM(H87:H91,H93:H97,H99:H100,H102:H102)</f>
        <v>118</v>
      </c>
    </row>
    <row r="104" spans="1:11" ht="150" customHeight="1" thickBot="1" x14ac:dyDescent="0.3">
      <c r="A104" s="26"/>
      <c r="B104" s="29"/>
      <c r="C104" s="39" t="s">
        <v>611</v>
      </c>
      <c r="D104" s="39"/>
      <c r="E104" s="39"/>
      <c r="F104" s="40"/>
      <c r="G104" s="33"/>
      <c r="H104" s="35"/>
    </row>
    <row r="105" spans="1:11" x14ac:dyDescent="0.25">
      <c r="A105" s="24">
        <v>11</v>
      </c>
      <c r="B105" s="27" t="s">
        <v>494</v>
      </c>
      <c r="C105" s="36" t="s">
        <v>610</v>
      </c>
      <c r="D105" s="36" t="s">
        <v>609</v>
      </c>
      <c r="E105" s="36" t="s">
        <v>608</v>
      </c>
      <c r="F105" s="36" t="s">
        <v>607</v>
      </c>
      <c r="G105" s="30" t="s">
        <v>465</v>
      </c>
      <c r="H105" s="31"/>
    </row>
    <row r="106" spans="1:11" ht="32.25" thickBot="1" x14ac:dyDescent="0.3">
      <c r="A106" s="25"/>
      <c r="B106" s="28"/>
      <c r="C106" s="37"/>
      <c r="D106" s="37"/>
      <c r="E106" s="37"/>
      <c r="F106" s="37"/>
      <c r="G106" s="18" t="s">
        <v>573</v>
      </c>
      <c r="H106" s="19">
        <v>4</v>
      </c>
    </row>
    <row r="107" spans="1:11" x14ac:dyDescent="0.25">
      <c r="A107" s="25"/>
      <c r="B107" s="28"/>
      <c r="C107" s="37"/>
      <c r="D107" s="37"/>
      <c r="E107" s="37"/>
      <c r="F107" s="37"/>
      <c r="G107" s="30" t="s">
        <v>463</v>
      </c>
      <c r="H107" s="31"/>
    </row>
    <row r="108" spans="1:11" ht="47.25" x14ac:dyDescent="0.25">
      <c r="A108" s="25"/>
      <c r="B108" s="28"/>
      <c r="C108" s="37"/>
      <c r="D108" s="37"/>
      <c r="E108" s="37"/>
      <c r="F108" s="37"/>
      <c r="G108" s="18" t="s">
        <v>571</v>
      </c>
      <c r="H108" s="19">
        <v>2</v>
      </c>
    </row>
    <row r="109" spans="1:11" ht="16.5" thickBot="1" x14ac:dyDescent="0.3">
      <c r="A109" s="25"/>
      <c r="B109" s="28"/>
      <c r="C109" s="38"/>
      <c r="D109" s="38"/>
      <c r="E109" s="38"/>
      <c r="F109" s="38"/>
      <c r="G109" s="32" t="s">
        <v>21</v>
      </c>
      <c r="H109" s="34">
        <f>SUM(H106:H106,H108:H108)</f>
        <v>6</v>
      </c>
    </row>
    <row r="110" spans="1:11" ht="150" customHeight="1" thickBot="1" x14ac:dyDescent="0.3">
      <c r="A110" s="26"/>
      <c r="B110" s="29"/>
      <c r="C110" s="39" t="s">
        <v>606</v>
      </c>
      <c r="D110" s="39"/>
      <c r="E110" s="39"/>
      <c r="F110" s="40"/>
      <c r="G110" s="33"/>
      <c r="H110" s="35"/>
    </row>
    <row r="111" spans="1:11" x14ac:dyDescent="0.25">
      <c r="A111" s="24">
        <v>12</v>
      </c>
      <c r="B111" s="27" t="s">
        <v>494</v>
      </c>
      <c r="C111" s="36" t="s">
        <v>605</v>
      </c>
      <c r="D111" s="36" t="s">
        <v>604</v>
      </c>
      <c r="E111" s="36" t="s">
        <v>603</v>
      </c>
      <c r="F111" s="36" t="s">
        <v>602</v>
      </c>
      <c r="G111" s="30" t="s">
        <v>601</v>
      </c>
      <c r="H111" s="31"/>
    </row>
    <row r="112" spans="1:11" ht="63.75" thickBot="1" x14ac:dyDescent="0.3">
      <c r="A112" s="25"/>
      <c r="B112" s="28"/>
      <c r="C112" s="37"/>
      <c r="D112" s="37"/>
      <c r="E112" s="37"/>
      <c r="F112" s="37"/>
      <c r="G112" s="18" t="s">
        <v>600</v>
      </c>
      <c r="H112" s="19">
        <v>1</v>
      </c>
    </row>
    <row r="113" spans="1:11" x14ac:dyDescent="0.25">
      <c r="A113" s="25"/>
      <c r="B113" s="28"/>
      <c r="C113" s="37"/>
      <c r="D113" s="37"/>
      <c r="E113" s="37"/>
      <c r="F113" s="37"/>
      <c r="G113" s="30" t="s">
        <v>489</v>
      </c>
      <c r="H113" s="31"/>
    </row>
    <row r="114" spans="1:11" ht="16.5" thickBot="1" x14ac:dyDescent="0.3">
      <c r="A114" s="25"/>
      <c r="B114" s="28"/>
      <c r="C114" s="37"/>
      <c r="D114" s="37"/>
      <c r="E114" s="37"/>
      <c r="F114" s="37"/>
      <c r="G114" s="18" t="s">
        <v>505</v>
      </c>
      <c r="H114" s="19">
        <v>2</v>
      </c>
      <c r="K114" s="63"/>
    </row>
    <row r="115" spans="1:11" x14ac:dyDescent="0.25">
      <c r="A115" s="25"/>
      <c r="B115" s="28"/>
      <c r="C115" s="37"/>
      <c r="D115" s="37"/>
      <c r="E115" s="37"/>
      <c r="F115" s="37"/>
      <c r="G115" s="30" t="s">
        <v>463</v>
      </c>
      <c r="H115" s="31"/>
    </row>
    <row r="116" spans="1:11" ht="31.5" x14ac:dyDescent="0.25">
      <c r="A116" s="25"/>
      <c r="B116" s="28"/>
      <c r="C116" s="37"/>
      <c r="D116" s="37"/>
      <c r="E116" s="37"/>
      <c r="F116" s="37"/>
      <c r="G116" s="18" t="s">
        <v>504</v>
      </c>
      <c r="H116" s="19">
        <v>2</v>
      </c>
      <c r="K116" s="63"/>
    </row>
    <row r="117" spans="1:11" ht="16.5" thickBot="1" x14ac:dyDescent="0.3">
      <c r="A117" s="25"/>
      <c r="B117" s="28"/>
      <c r="C117" s="38"/>
      <c r="D117" s="38"/>
      <c r="E117" s="38"/>
      <c r="F117" s="38"/>
      <c r="G117" s="32" t="s">
        <v>21</v>
      </c>
      <c r="H117" s="34">
        <f>SUM(H112:H112,H114:H114,H116:H116)</f>
        <v>5</v>
      </c>
    </row>
    <row r="118" spans="1:11" ht="150" customHeight="1" thickBot="1" x14ac:dyDescent="0.3">
      <c r="A118" s="26"/>
      <c r="B118" s="29"/>
      <c r="C118" s="39" t="s">
        <v>599</v>
      </c>
      <c r="D118" s="39"/>
      <c r="E118" s="39"/>
      <c r="F118" s="40"/>
      <c r="G118" s="33"/>
      <c r="H118" s="35"/>
    </row>
    <row r="119" spans="1:11" x14ac:dyDescent="0.25">
      <c r="A119" s="24">
        <v>13</v>
      </c>
      <c r="B119" s="27" t="s">
        <v>470</v>
      </c>
      <c r="C119" s="36" t="s">
        <v>598</v>
      </c>
      <c r="D119" s="36" t="s">
        <v>597</v>
      </c>
      <c r="E119" s="36" t="s">
        <v>596</v>
      </c>
      <c r="F119" s="36" t="s">
        <v>595</v>
      </c>
      <c r="G119" s="30" t="s">
        <v>465</v>
      </c>
      <c r="H119" s="31"/>
    </row>
    <row r="120" spans="1:11" ht="31.5" x14ac:dyDescent="0.25">
      <c r="A120" s="25"/>
      <c r="B120" s="28"/>
      <c r="C120" s="37"/>
      <c r="D120" s="37"/>
      <c r="E120" s="37"/>
      <c r="F120" s="37"/>
      <c r="G120" s="18" t="s">
        <v>594</v>
      </c>
      <c r="H120" s="19">
        <v>18</v>
      </c>
      <c r="K120" s="63"/>
    </row>
    <row r="121" spans="1:11" ht="31.5" x14ac:dyDescent="0.25">
      <c r="A121" s="25"/>
      <c r="B121" s="28"/>
      <c r="C121" s="37"/>
      <c r="D121" s="37"/>
      <c r="E121" s="37"/>
      <c r="F121" s="37"/>
      <c r="G121" s="18" t="s">
        <v>464</v>
      </c>
      <c r="H121" s="19">
        <v>2</v>
      </c>
    </row>
    <row r="122" spans="1:11" ht="47.25" x14ac:dyDescent="0.25">
      <c r="A122" s="25"/>
      <c r="B122" s="28"/>
      <c r="C122" s="37"/>
      <c r="D122" s="37"/>
      <c r="E122" s="37"/>
      <c r="F122" s="37"/>
      <c r="G122" s="18" t="s">
        <v>593</v>
      </c>
      <c r="H122" s="19">
        <v>6</v>
      </c>
    </row>
    <row r="123" spans="1:11" ht="63.75" thickBot="1" x14ac:dyDescent="0.3">
      <c r="A123" s="25"/>
      <c r="B123" s="28"/>
      <c r="C123" s="37"/>
      <c r="D123" s="37"/>
      <c r="E123" s="37"/>
      <c r="F123" s="37"/>
      <c r="G123" s="18" t="s">
        <v>545</v>
      </c>
      <c r="H123" s="19">
        <v>1</v>
      </c>
      <c r="K123" s="63"/>
    </row>
    <row r="124" spans="1:11" x14ac:dyDescent="0.25">
      <c r="A124" s="25"/>
      <c r="B124" s="28"/>
      <c r="C124" s="37"/>
      <c r="D124" s="37"/>
      <c r="E124" s="37"/>
      <c r="F124" s="37"/>
      <c r="G124" s="30" t="s">
        <v>463</v>
      </c>
      <c r="H124" s="31"/>
    </row>
    <row r="125" spans="1:11" ht="63" x14ac:dyDescent="0.25">
      <c r="A125" s="25"/>
      <c r="B125" s="28"/>
      <c r="C125" s="37"/>
      <c r="D125" s="37"/>
      <c r="E125" s="37"/>
      <c r="F125" s="37"/>
      <c r="G125" s="18" t="s">
        <v>544</v>
      </c>
      <c r="H125" s="19">
        <v>1</v>
      </c>
      <c r="K125" s="63"/>
    </row>
    <row r="126" spans="1:11" ht="31.5" x14ac:dyDescent="0.25">
      <c r="A126" s="25"/>
      <c r="B126" s="28"/>
      <c r="C126" s="37"/>
      <c r="D126" s="37"/>
      <c r="E126" s="37"/>
      <c r="F126" s="37"/>
      <c r="G126" s="18" t="s">
        <v>543</v>
      </c>
      <c r="H126" s="19">
        <v>1</v>
      </c>
      <c r="K126" s="63"/>
    </row>
    <row r="127" spans="1:11" ht="47.25" x14ac:dyDescent="0.25">
      <c r="A127" s="25"/>
      <c r="B127" s="28"/>
      <c r="C127" s="37"/>
      <c r="D127" s="37"/>
      <c r="E127" s="37"/>
      <c r="F127" s="37"/>
      <c r="G127" s="69" t="s">
        <v>592</v>
      </c>
      <c r="H127" s="68">
        <v>8</v>
      </c>
      <c r="K127" s="63"/>
    </row>
    <row r="128" spans="1:11" ht="48" thickBot="1" x14ac:dyDescent="0.3">
      <c r="A128" s="25"/>
      <c r="B128" s="28"/>
      <c r="C128" s="37"/>
      <c r="D128" s="37"/>
      <c r="E128" s="37"/>
      <c r="F128" s="37"/>
      <c r="G128" s="18" t="s">
        <v>462</v>
      </c>
      <c r="H128" s="19">
        <v>1</v>
      </c>
    </row>
    <row r="129" spans="1:11" x14ac:dyDescent="0.25">
      <c r="A129" s="25"/>
      <c r="B129" s="28"/>
      <c r="C129" s="37"/>
      <c r="D129" s="37"/>
      <c r="E129" s="37"/>
      <c r="F129" s="37"/>
      <c r="G129" s="30" t="s">
        <v>479</v>
      </c>
      <c r="H129" s="31"/>
    </row>
    <row r="130" spans="1:11" ht="47.25" x14ac:dyDescent="0.25">
      <c r="A130" s="25"/>
      <c r="B130" s="28"/>
      <c r="C130" s="37"/>
      <c r="D130" s="37"/>
      <c r="E130" s="37"/>
      <c r="F130" s="37"/>
      <c r="G130" s="18" t="s">
        <v>591</v>
      </c>
      <c r="H130" s="19">
        <v>22</v>
      </c>
      <c r="K130" s="63"/>
    </row>
    <row r="131" spans="1:11" ht="16.5" thickBot="1" x14ac:dyDescent="0.3">
      <c r="A131" s="25"/>
      <c r="B131" s="28"/>
      <c r="C131" s="38"/>
      <c r="D131" s="38"/>
      <c r="E131" s="38"/>
      <c r="F131" s="38"/>
      <c r="G131" s="32" t="s">
        <v>21</v>
      </c>
      <c r="H131" s="34">
        <f>SUM(H130,H125:H128,H120:H123)</f>
        <v>60</v>
      </c>
    </row>
    <row r="132" spans="1:11" ht="150" customHeight="1" thickBot="1" x14ac:dyDescent="0.3">
      <c r="A132" s="26"/>
      <c r="B132" s="29"/>
      <c r="C132" s="39" t="s">
        <v>590</v>
      </c>
      <c r="D132" s="39"/>
      <c r="E132" s="39"/>
      <c r="F132" s="40"/>
      <c r="G132" s="33"/>
      <c r="H132" s="35"/>
    </row>
    <row r="133" spans="1:11" x14ac:dyDescent="0.25">
      <c r="A133" s="24">
        <v>14</v>
      </c>
      <c r="B133" s="27" t="s">
        <v>470</v>
      </c>
      <c r="C133" s="36" t="s">
        <v>589</v>
      </c>
      <c r="D133" s="36" t="s">
        <v>588</v>
      </c>
      <c r="E133" s="36" t="s">
        <v>587</v>
      </c>
      <c r="F133" s="36" t="s">
        <v>586</v>
      </c>
      <c r="G133" s="30" t="s">
        <v>489</v>
      </c>
      <c r="H133" s="31"/>
    </row>
    <row r="134" spans="1:11" ht="16.5" thickBot="1" x14ac:dyDescent="0.3">
      <c r="A134" s="25"/>
      <c r="B134" s="28"/>
      <c r="C134" s="37"/>
      <c r="D134" s="37"/>
      <c r="E134" s="37"/>
      <c r="F134" s="37"/>
      <c r="G134" s="18" t="s">
        <v>585</v>
      </c>
      <c r="H134" s="19">
        <v>2</v>
      </c>
      <c r="I134" s="67"/>
      <c r="J134" s="67"/>
      <c r="K134" s="67"/>
    </row>
    <row r="135" spans="1:11" x14ac:dyDescent="0.25">
      <c r="A135" s="25"/>
      <c r="B135" s="28"/>
      <c r="C135" s="37"/>
      <c r="D135" s="37"/>
      <c r="E135" s="37"/>
      <c r="F135" s="37"/>
      <c r="G135" s="30" t="s">
        <v>465</v>
      </c>
      <c r="H135" s="31"/>
      <c r="I135" s="67"/>
      <c r="J135" s="67"/>
      <c r="K135" s="67"/>
    </row>
    <row r="136" spans="1:11" ht="31.5" x14ac:dyDescent="0.25">
      <c r="A136" s="25"/>
      <c r="B136" s="28"/>
      <c r="C136" s="37"/>
      <c r="D136" s="37"/>
      <c r="E136" s="37"/>
      <c r="F136" s="37"/>
      <c r="G136" s="18" t="s">
        <v>353</v>
      </c>
      <c r="H136" s="19">
        <v>2</v>
      </c>
      <c r="I136" s="67"/>
      <c r="J136" s="67"/>
      <c r="K136" s="67"/>
    </row>
    <row r="137" spans="1:11" ht="120" customHeight="1" thickBot="1" x14ac:dyDescent="0.3">
      <c r="A137" s="25"/>
      <c r="B137" s="28"/>
      <c r="C137" s="38"/>
      <c r="D137" s="38"/>
      <c r="E137" s="38"/>
      <c r="F137" s="38"/>
      <c r="G137" s="32" t="s">
        <v>21</v>
      </c>
      <c r="H137" s="34">
        <f>SUM(H134:H136)</f>
        <v>4</v>
      </c>
    </row>
    <row r="138" spans="1:11" ht="150" customHeight="1" thickBot="1" x14ac:dyDescent="0.3">
      <c r="A138" s="26"/>
      <c r="B138" s="29"/>
      <c r="C138" s="39" t="s">
        <v>584</v>
      </c>
      <c r="D138" s="39"/>
      <c r="E138" s="39"/>
      <c r="F138" s="40"/>
      <c r="G138" s="33"/>
      <c r="H138" s="35"/>
    </row>
    <row r="139" spans="1:11" x14ac:dyDescent="0.25">
      <c r="A139" s="24">
        <v>15</v>
      </c>
      <c r="B139" s="27" t="s">
        <v>470</v>
      </c>
      <c r="C139" s="36" t="s">
        <v>583</v>
      </c>
      <c r="D139" s="36" t="s">
        <v>582</v>
      </c>
      <c r="E139" s="36" t="s">
        <v>581</v>
      </c>
      <c r="F139" s="36" t="s">
        <v>580</v>
      </c>
      <c r="G139" s="30" t="s">
        <v>465</v>
      </c>
      <c r="H139" s="31"/>
    </row>
    <row r="140" spans="1:11" ht="32.25" thickBot="1" x14ac:dyDescent="0.3">
      <c r="A140" s="25"/>
      <c r="B140" s="28"/>
      <c r="C140" s="37"/>
      <c r="D140" s="37"/>
      <c r="E140" s="37"/>
      <c r="F140" s="37"/>
      <c r="G140" s="18" t="s">
        <v>573</v>
      </c>
      <c r="H140" s="19">
        <v>4</v>
      </c>
    </row>
    <row r="141" spans="1:11" x14ac:dyDescent="0.25">
      <c r="A141" s="25"/>
      <c r="B141" s="28"/>
      <c r="C141" s="37"/>
      <c r="D141" s="37"/>
      <c r="E141" s="37"/>
      <c r="F141" s="37"/>
      <c r="G141" s="30" t="s">
        <v>463</v>
      </c>
      <c r="H141" s="31"/>
    </row>
    <row r="142" spans="1:11" ht="47.25" x14ac:dyDescent="0.25">
      <c r="A142" s="25"/>
      <c r="B142" s="28"/>
      <c r="C142" s="37"/>
      <c r="D142" s="37"/>
      <c r="E142" s="37"/>
      <c r="F142" s="37"/>
      <c r="G142" s="18" t="s">
        <v>571</v>
      </c>
      <c r="H142" s="19">
        <v>2</v>
      </c>
    </row>
    <row r="143" spans="1:11" ht="74.25" customHeight="1" thickBot="1" x14ac:dyDescent="0.3">
      <c r="A143" s="25"/>
      <c r="B143" s="28"/>
      <c r="C143" s="38"/>
      <c r="D143" s="38"/>
      <c r="E143" s="38"/>
      <c r="F143" s="38"/>
      <c r="G143" s="32" t="s">
        <v>21</v>
      </c>
      <c r="H143" s="34">
        <f>SUM(H140:H140,H142:H142)</f>
        <v>6</v>
      </c>
    </row>
    <row r="144" spans="1:11" ht="150" customHeight="1" thickBot="1" x14ac:dyDescent="0.3">
      <c r="A144" s="26"/>
      <c r="B144" s="29"/>
      <c r="C144" s="39" t="s">
        <v>579</v>
      </c>
      <c r="D144" s="39"/>
      <c r="E144" s="39"/>
      <c r="F144" s="40"/>
      <c r="G144" s="33"/>
      <c r="H144" s="35"/>
    </row>
    <row r="145" spans="1:11" x14ac:dyDescent="0.25">
      <c r="A145" s="24">
        <v>16</v>
      </c>
      <c r="B145" s="27" t="s">
        <v>578</v>
      </c>
      <c r="C145" s="36" t="s">
        <v>577</v>
      </c>
      <c r="D145" s="36" t="s">
        <v>576</v>
      </c>
      <c r="E145" s="36" t="s">
        <v>575</v>
      </c>
      <c r="F145" s="36" t="s">
        <v>574</v>
      </c>
      <c r="G145" s="30" t="s">
        <v>489</v>
      </c>
      <c r="H145" s="31"/>
    </row>
    <row r="146" spans="1:11" ht="16.5" thickBot="1" x14ac:dyDescent="0.3">
      <c r="A146" s="25"/>
      <c r="B146" s="28"/>
      <c r="C146" s="37"/>
      <c r="D146" s="37"/>
      <c r="E146" s="37"/>
      <c r="F146" s="37"/>
      <c r="G146" s="18" t="s">
        <v>505</v>
      </c>
      <c r="H146" s="19">
        <v>2</v>
      </c>
    </row>
    <row r="147" spans="1:11" x14ac:dyDescent="0.25">
      <c r="A147" s="25"/>
      <c r="B147" s="28"/>
      <c r="C147" s="37"/>
      <c r="D147" s="37"/>
      <c r="E147" s="37"/>
      <c r="F147" s="37"/>
      <c r="G147" s="30" t="s">
        <v>465</v>
      </c>
      <c r="H147" s="31"/>
    </row>
    <row r="148" spans="1:11" ht="31.5" x14ac:dyDescent="0.25">
      <c r="A148" s="25"/>
      <c r="B148" s="28"/>
      <c r="C148" s="37"/>
      <c r="D148" s="37"/>
      <c r="E148" s="37"/>
      <c r="F148" s="37"/>
      <c r="G148" s="18" t="s">
        <v>573</v>
      </c>
      <c r="H148" s="19">
        <v>4</v>
      </c>
    </row>
    <row r="149" spans="1:11" ht="31.5" x14ac:dyDescent="0.25">
      <c r="A149" s="25"/>
      <c r="B149" s="28"/>
      <c r="C149" s="37"/>
      <c r="D149" s="37"/>
      <c r="E149" s="37"/>
      <c r="F149" s="37"/>
      <c r="G149" s="18" t="s">
        <v>464</v>
      </c>
      <c r="H149" s="19">
        <v>2</v>
      </c>
    </row>
    <row r="150" spans="1:11" ht="63" x14ac:dyDescent="0.25">
      <c r="A150" s="25"/>
      <c r="B150" s="28"/>
      <c r="C150" s="37"/>
      <c r="D150" s="37"/>
      <c r="E150" s="37"/>
      <c r="F150" s="37"/>
      <c r="G150" s="18" t="s">
        <v>572</v>
      </c>
      <c r="H150" s="19">
        <v>5</v>
      </c>
      <c r="K150" s="63"/>
    </row>
    <row r="151" spans="1:11" ht="63.75" thickBot="1" x14ac:dyDescent="0.3">
      <c r="A151" s="25"/>
      <c r="B151" s="28"/>
      <c r="C151" s="37"/>
      <c r="D151" s="37"/>
      <c r="E151" s="37"/>
      <c r="F151" s="37"/>
      <c r="G151" s="18" t="s">
        <v>545</v>
      </c>
      <c r="H151" s="19">
        <v>1</v>
      </c>
    </row>
    <row r="152" spans="1:11" x14ac:dyDescent="0.25">
      <c r="A152" s="25"/>
      <c r="B152" s="28"/>
      <c r="C152" s="37"/>
      <c r="D152" s="37"/>
      <c r="E152" s="37"/>
      <c r="F152" s="37"/>
      <c r="G152" s="30" t="s">
        <v>463</v>
      </c>
      <c r="H152" s="31"/>
    </row>
    <row r="153" spans="1:11" ht="31.5" x14ac:dyDescent="0.25">
      <c r="A153" s="25"/>
      <c r="B153" s="28"/>
      <c r="C153" s="37"/>
      <c r="D153" s="37"/>
      <c r="E153" s="37"/>
      <c r="F153" s="37"/>
      <c r="G153" s="18" t="s">
        <v>504</v>
      </c>
      <c r="H153" s="19">
        <v>2</v>
      </c>
    </row>
    <row r="154" spans="1:11" ht="63" x14ac:dyDescent="0.25">
      <c r="A154" s="25"/>
      <c r="B154" s="28"/>
      <c r="C154" s="37"/>
      <c r="D154" s="37"/>
      <c r="E154" s="37"/>
      <c r="F154" s="37"/>
      <c r="G154" s="18" t="s">
        <v>544</v>
      </c>
      <c r="H154" s="19">
        <v>1</v>
      </c>
    </row>
    <row r="155" spans="1:11" ht="31.5" x14ac:dyDescent="0.25">
      <c r="A155" s="25"/>
      <c r="B155" s="28"/>
      <c r="C155" s="37"/>
      <c r="D155" s="37"/>
      <c r="E155" s="37"/>
      <c r="F155" s="37"/>
      <c r="G155" s="18" t="s">
        <v>543</v>
      </c>
      <c r="H155" s="19">
        <v>1</v>
      </c>
    </row>
    <row r="156" spans="1:11" ht="47.25" x14ac:dyDescent="0.25">
      <c r="A156" s="25"/>
      <c r="B156" s="28"/>
      <c r="C156" s="37"/>
      <c r="D156" s="37"/>
      <c r="E156" s="37"/>
      <c r="F156" s="37"/>
      <c r="G156" s="18" t="s">
        <v>571</v>
      </c>
      <c r="H156" s="19">
        <v>2</v>
      </c>
    </row>
    <row r="157" spans="1:11" ht="47.25" x14ac:dyDescent="0.25">
      <c r="A157" s="25"/>
      <c r="B157" s="28"/>
      <c r="C157" s="37"/>
      <c r="D157" s="37"/>
      <c r="E157" s="37"/>
      <c r="F157" s="37"/>
      <c r="G157" s="18" t="s">
        <v>462</v>
      </c>
      <c r="H157" s="19">
        <v>1</v>
      </c>
    </row>
    <row r="158" spans="1:11" ht="16.5" thickBot="1" x14ac:dyDescent="0.3">
      <c r="A158" s="25"/>
      <c r="B158" s="28"/>
      <c r="C158" s="38"/>
      <c r="D158" s="38"/>
      <c r="E158" s="38"/>
      <c r="F158" s="38"/>
      <c r="G158" s="32" t="s">
        <v>21</v>
      </c>
      <c r="H158" s="34">
        <f>SUM(H146:H146,H148:H151,H153:H157)</f>
        <v>21</v>
      </c>
    </row>
    <row r="159" spans="1:11" ht="150" customHeight="1" thickBot="1" x14ac:dyDescent="0.3">
      <c r="A159" s="26"/>
      <c r="B159" s="29"/>
      <c r="C159" s="39" t="s">
        <v>570</v>
      </c>
      <c r="D159" s="39"/>
      <c r="E159" s="39"/>
      <c r="F159" s="40"/>
      <c r="G159" s="33"/>
      <c r="H159" s="35"/>
    </row>
    <row r="160" spans="1:11" x14ac:dyDescent="0.25">
      <c r="A160" s="24">
        <v>17</v>
      </c>
      <c r="B160" s="27" t="s">
        <v>558</v>
      </c>
      <c r="C160" s="36" t="s">
        <v>569</v>
      </c>
      <c r="D160" s="36" t="s">
        <v>568</v>
      </c>
      <c r="E160" s="36" t="s">
        <v>567</v>
      </c>
      <c r="F160" s="36" t="s">
        <v>566</v>
      </c>
      <c r="G160" s="30" t="s">
        <v>465</v>
      </c>
      <c r="H160" s="31"/>
    </row>
    <row r="161" spans="1:11" ht="31.5" x14ac:dyDescent="0.25">
      <c r="A161" s="25"/>
      <c r="B161" s="28"/>
      <c r="C161" s="37"/>
      <c r="D161" s="37"/>
      <c r="E161" s="37"/>
      <c r="F161" s="37"/>
      <c r="G161" s="18" t="s">
        <v>553</v>
      </c>
      <c r="H161" s="19">
        <v>5</v>
      </c>
      <c r="K161" s="63"/>
    </row>
    <row r="162" spans="1:11" ht="32.25" thickBot="1" x14ac:dyDescent="0.3">
      <c r="A162" s="25"/>
      <c r="B162" s="28"/>
      <c r="C162" s="37"/>
      <c r="D162" s="37"/>
      <c r="E162" s="37"/>
      <c r="F162" s="37"/>
      <c r="G162" s="18" t="s">
        <v>464</v>
      </c>
      <c r="H162" s="19">
        <v>2</v>
      </c>
    </row>
    <row r="163" spans="1:11" x14ac:dyDescent="0.25">
      <c r="A163" s="25"/>
      <c r="B163" s="28"/>
      <c r="C163" s="37"/>
      <c r="D163" s="37"/>
      <c r="E163" s="37"/>
      <c r="F163" s="37"/>
      <c r="G163" s="30" t="s">
        <v>463</v>
      </c>
      <c r="H163" s="31"/>
    </row>
    <row r="164" spans="1:11" ht="47.25" x14ac:dyDescent="0.25">
      <c r="A164" s="25"/>
      <c r="B164" s="28"/>
      <c r="C164" s="37"/>
      <c r="D164" s="37"/>
      <c r="E164" s="37"/>
      <c r="F164" s="37"/>
      <c r="G164" s="18" t="s">
        <v>552</v>
      </c>
      <c r="H164" s="19">
        <v>3</v>
      </c>
      <c r="K164" s="63"/>
    </row>
    <row r="165" spans="1:11" ht="47.25" x14ac:dyDescent="0.25">
      <c r="A165" s="25"/>
      <c r="B165" s="28"/>
      <c r="C165" s="37"/>
      <c r="D165" s="37"/>
      <c r="E165" s="37"/>
      <c r="F165" s="37"/>
      <c r="G165" s="18" t="s">
        <v>462</v>
      </c>
      <c r="H165" s="19">
        <v>1</v>
      </c>
    </row>
    <row r="166" spans="1:11" ht="16.5" thickBot="1" x14ac:dyDescent="0.3">
      <c r="A166" s="25"/>
      <c r="B166" s="28"/>
      <c r="C166" s="38"/>
      <c r="D166" s="38"/>
      <c r="E166" s="38"/>
      <c r="F166" s="38"/>
      <c r="G166" s="32" t="s">
        <v>21</v>
      </c>
      <c r="H166" s="34">
        <f>SUM(H161:H162,H164:H165)</f>
        <v>11</v>
      </c>
    </row>
    <row r="167" spans="1:11" ht="150" customHeight="1" thickBot="1" x14ac:dyDescent="0.3">
      <c r="A167" s="26"/>
      <c r="B167" s="29"/>
      <c r="C167" s="39" t="s">
        <v>565</v>
      </c>
      <c r="D167" s="39"/>
      <c r="E167" s="39"/>
      <c r="F167" s="40"/>
      <c r="G167" s="33"/>
      <c r="H167" s="35"/>
    </row>
    <row r="168" spans="1:11" x14ac:dyDescent="0.25">
      <c r="A168" s="24">
        <v>18</v>
      </c>
      <c r="B168" s="27" t="s">
        <v>558</v>
      </c>
      <c r="C168" s="36" t="s">
        <v>564</v>
      </c>
      <c r="D168" s="36" t="s">
        <v>563</v>
      </c>
      <c r="E168" s="36" t="s">
        <v>562</v>
      </c>
      <c r="F168" s="36" t="s">
        <v>561</v>
      </c>
      <c r="G168" s="30" t="s">
        <v>465</v>
      </c>
      <c r="H168" s="31"/>
    </row>
    <row r="169" spans="1:11" ht="31.5" x14ac:dyDescent="0.25">
      <c r="A169" s="25"/>
      <c r="B169" s="28"/>
      <c r="C169" s="37"/>
      <c r="D169" s="37"/>
      <c r="E169" s="37"/>
      <c r="F169" s="37"/>
      <c r="G169" s="18" t="s">
        <v>553</v>
      </c>
      <c r="H169" s="19">
        <v>5</v>
      </c>
    </row>
    <row r="170" spans="1:11" ht="31.5" x14ac:dyDescent="0.25">
      <c r="A170" s="25"/>
      <c r="B170" s="28"/>
      <c r="C170" s="37"/>
      <c r="D170" s="37"/>
      <c r="E170" s="37"/>
      <c r="F170" s="37"/>
      <c r="G170" s="18" t="s">
        <v>464</v>
      </c>
      <c r="H170" s="19">
        <v>2</v>
      </c>
    </row>
    <row r="171" spans="1:11" ht="31.5" x14ac:dyDescent="0.25">
      <c r="A171" s="25"/>
      <c r="B171" s="28"/>
      <c r="C171" s="37"/>
      <c r="D171" s="37"/>
      <c r="E171" s="37"/>
      <c r="F171" s="37"/>
      <c r="G171" s="18" t="s">
        <v>560</v>
      </c>
      <c r="H171" s="19">
        <v>4</v>
      </c>
      <c r="K171" s="63"/>
    </row>
    <row r="172" spans="1:11" ht="63.75" thickBot="1" x14ac:dyDescent="0.3">
      <c r="A172" s="25"/>
      <c r="B172" s="28"/>
      <c r="C172" s="37"/>
      <c r="D172" s="37"/>
      <c r="E172" s="37"/>
      <c r="F172" s="37"/>
      <c r="G172" s="18" t="s">
        <v>545</v>
      </c>
      <c r="H172" s="19">
        <v>4</v>
      </c>
    </row>
    <row r="173" spans="1:11" x14ac:dyDescent="0.25">
      <c r="A173" s="25"/>
      <c r="B173" s="28"/>
      <c r="C173" s="37"/>
      <c r="D173" s="37"/>
      <c r="E173" s="37"/>
      <c r="F173" s="37"/>
      <c r="G173" s="30" t="s">
        <v>463</v>
      </c>
      <c r="H173" s="31"/>
    </row>
    <row r="174" spans="1:11" ht="63" x14ac:dyDescent="0.25">
      <c r="A174" s="25"/>
      <c r="B174" s="28"/>
      <c r="C174" s="37"/>
      <c r="D174" s="37"/>
      <c r="E174" s="37"/>
      <c r="F174" s="37"/>
      <c r="G174" s="18" t="s">
        <v>544</v>
      </c>
      <c r="H174" s="19">
        <v>2</v>
      </c>
    </row>
    <row r="175" spans="1:11" ht="31.5" x14ac:dyDescent="0.25">
      <c r="A175" s="25"/>
      <c r="B175" s="28"/>
      <c r="C175" s="37"/>
      <c r="D175" s="37"/>
      <c r="E175" s="37"/>
      <c r="F175" s="37"/>
      <c r="G175" s="18" t="s">
        <v>543</v>
      </c>
      <c r="H175" s="19">
        <v>2</v>
      </c>
    </row>
    <row r="176" spans="1:11" ht="47.25" x14ac:dyDescent="0.25">
      <c r="A176" s="25"/>
      <c r="B176" s="28"/>
      <c r="C176" s="37"/>
      <c r="D176" s="37"/>
      <c r="E176" s="37"/>
      <c r="F176" s="37"/>
      <c r="G176" s="18" t="s">
        <v>552</v>
      </c>
      <c r="H176" s="19">
        <v>3</v>
      </c>
    </row>
    <row r="177" spans="1:11" ht="47.25" x14ac:dyDescent="0.25">
      <c r="A177" s="25"/>
      <c r="B177" s="28"/>
      <c r="C177" s="37"/>
      <c r="D177" s="37"/>
      <c r="E177" s="37"/>
      <c r="F177" s="37"/>
      <c r="G177" s="18" t="s">
        <v>462</v>
      </c>
      <c r="H177" s="19">
        <v>1</v>
      </c>
    </row>
    <row r="178" spans="1:11" ht="16.5" thickBot="1" x14ac:dyDescent="0.3">
      <c r="A178" s="25"/>
      <c r="B178" s="28"/>
      <c r="C178" s="38"/>
      <c r="D178" s="38"/>
      <c r="E178" s="38"/>
      <c r="F178" s="38"/>
      <c r="G178" s="32" t="s">
        <v>21</v>
      </c>
      <c r="H178" s="34">
        <f>SUM(H169:H172,H174:H177)</f>
        <v>23</v>
      </c>
    </row>
    <row r="179" spans="1:11" ht="150" customHeight="1" thickBot="1" x14ac:dyDescent="0.3">
      <c r="A179" s="26"/>
      <c r="B179" s="29"/>
      <c r="C179" s="39" t="s">
        <v>559</v>
      </c>
      <c r="D179" s="39"/>
      <c r="E179" s="39"/>
      <c r="F179" s="40"/>
      <c r="G179" s="33"/>
      <c r="H179" s="35"/>
    </row>
    <row r="180" spans="1:11" x14ac:dyDescent="0.25">
      <c r="A180" s="24">
        <v>19</v>
      </c>
      <c r="B180" s="27" t="s">
        <v>558</v>
      </c>
      <c r="C180" s="36" t="s">
        <v>557</v>
      </c>
      <c r="D180" s="36" t="s">
        <v>556</v>
      </c>
      <c r="E180" s="36" t="s">
        <v>555</v>
      </c>
      <c r="F180" s="36" t="s">
        <v>554</v>
      </c>
      <c r="G180" s="30" t="s">
        <v>465</v>
      </c>
      <c r="H180" s="31"/>
    </row>
    <row r="181" spans="1:11" ht="31.5" x14ac:dyDescent="0.25">
      <c r="A181" s="25"/>
      <c r="B181" s="28"/>
      <c r="C181" s="37"/>
      <c r="D181" s="37"/>
      <c r="E181" s="37"/>
      <c r="F181" s="37"/>
      <c r="G181" s="18" t="s">
        <v>553</v>
      </c>
      <c r="H181" s="19">
        <v>5</v>
      </c>
    </row>
    <row r="182" spans="1:11" ht="32.25" thickBot="1" x14ac:dyDescent="0.3">
      <c r="A182" s="25"/>
      <c r="B182" s="28"/>
      <c r="C182" s="37"/>
      <c r="D182" s="37"/>
      <c r="E182" s="37"/>
      <c r="F182" s="37"/>
      <c r="G182" s="18" t="s">
        <v>464</v>
      </c>
      <c r="H182" s="19">
        <v>2</v>
      </c>
    </row>
    <row r="183" spans="1:11" x14ac:dyDescent="0.25">
      <c r="A183" s="25"/>
      <c r="B183" s="28"/>
      <c r="C183" s="37"/>
      <c r="D183" s="37"/>
      <c r="E183" s="37"/>
      <c r="F183" s="37"/>
      <c r="G183" s="30" t="s">
        <v>463</v>
      </c>
      <c r="H183" s="31"/>
    </row>
    <row r="184" spans="1:11" ht="47.25" x14ac:dyDescent="0.25">
      <c r="A184" s="25"/>
      <c r="B184" s="28"/>
      <c r="C184" s="37"/>
      <c r="D184" s="37"/>
      <c r="E184" s="37"/>
      <c r="F184" s="37"/>
      <c r="G184" s="18" t="s">
        <v>552</v>
      </c>
      <c r="H184" s="19">
        <v>3</v>
      </c>
    </row>
    <row r="185" spans="1:11" ht="16.5" thickBot="1" x14ac:dyDescent="0.3">
      <c r="A185" s="25"/>
      <c r="B185" s="28"/>
      <c r="C185" s="38"/>
      <c r="D185" s="38"/>
      <c r="E185" s="38"/>
      <c r="F185" s="38"/>
      <c r="G185" s="32" t="s">
        <v>21</v>
      </c>
      <c r="H185" s="34">
        <f>SUM(H181:H182,H184:H184)</f>
        <v>10</v>
      </c>
    </row>
    <row r="186" spans="1:11" ht="150" customHeight="1" thickBot="1" x14ac:dyDescent="0.3">
      <c r="A186" s="26"/>
      <c r="B186" s="29"/>
      <c r="C186" s="39" t="s">
        <v>551</v>
      </c>
      <c r="D186" s="39"/>
      <c r="E186" s="39"/>
      <c r="F186" s="40"/>
      <c r="G186" s="33"/>
      <c r="H186" s="35"/>
    </row>
    <row r="187" spans="1:11" x14ac:dyDescent="0.25">
      <c r="A187" s="24">
        <v>20</v>
      </c>
      <c r="B187" s="27" t="s">
        <v>550</v>
      </c>
      <c r="C187" s="36" t="s">
        <v>549</v>
      </c>
      <c r="D187" s="36" t="s">
        <v>548</v>
      </c>
      <c r="E187" s="36" t="s">
        <v>547</v>
      </c>
      <c r="F187" s="36" t="s">
        <v>546</v>
      </c>
      <c r="G187" s="30" t="s">
        <v>534</v>
      </c>
      <c r="H187" s="31"/>
    </row>
    <row r="188" spans="1:11" ht="32.25" thickBot="1" x14ac:dyDescent="0.3">
      <c r="A188" s="25"/>
      <c r="B188" s="28"/>
      <c r="C188" s="37"/>
      <c r="D188" s="37"/>
      <c r="E188" s="37"/>
      <c r="F188" s="37"/>
      <c r="G188" s="18" t="s">
        <v>532</v>
      </c>
      <c r="H188" s="19">
        <v>1</v>
      </c>
      <c r="K188" s="63"/>
    </row>
    <row r="189" spans="1:11" x14ac:dyDescent="0.25">
      <c r="A189" s="25"/>
      <c r="B189" s="28"/>
      <c r="C189" s="37"/>
      <c r="D189" s="37"/>
      <c r="E189" s="37"/>
      <c r="F189" s="37"/>
      <c r="G189" s="30" t="s">
        <v>465</v>
      </c>
      <c r="H189" s="31"/>
    </row>
    <row r="190" spans="1:11" ht="63.75" thickBot="1" x14ac:dyDescent="0.3">
      <c r="A190" s="25"/>
      <c r="B190" s="28"/>
      <c r="C190" s="37"/>
      <c r="D190" s="37"/>
      <c r="E190" s="37"/>
      <c r="F190" s="37"/>
      <c r="G190" s="18" t="s">
        <v>545</v>
      </c>
      <c r="H190" s="19">
        <v>1</v>
      </c>
    </row>
    <row r="191" spans="1:11" x14ac:dyDescent="0.25">
      <c r="A191" s="25"/>
      <c r="B191" s="28"/>
      <c r="C191" s="37"/>
      <c r="D191" s="37"/>
      <c r="E191" s="37"/>
      <c r="F191" s="37"/>
      <c r="G191" s="30" t="s">
        <v>463</v>
      </c>
      <c r="H191" s="31"/>
    </row>
    <row r="192" spans="1:11" ht="63" x14ac:dyDescent="0.25">
      <c r="A192" s="25"/>
      <c r="B192" s="28"/>
      <c r="C192" s="37"/>
      <c r="D192" s="37"/>
      <c r="E192" s="37"/>
      <c r="F192" s="37"/>
      <c r="G192" s="18" t="s">
        <v>544</v>
      </c>
      <c r="H192" s="19">
        <v>2</v>
      </c>
    </row>
    <row r="193" spans="1:11" ht="32.25" thickBot="1" x14ac:dyDescent="0.3">
      <c r="A193" s="25"/>
      <c r="B193" s="28"/>
      <c r="C193" s="37"/>
      <c r="D193" s="37"/>
      <c r="E193" s="37"/>
      <c r="F193" s="37"/>
      <c r="G193" s="18" t="s">
        <v>543</v>
      </c>
      <c r="H193" s="19">
        <v>2</v>
      </c>
    </row>
    <row r="194" spans="1:11" x14ac:dyDescent="0.25">
      <c r="A194" s="25"/>
      <c r="B194" s="28"/>
      <c r="C194" s="37"/>
      <c r="D194" s="37"/>
      <c r="E194" s="37"/>
      <c r="F194" s="37"/>
      <c r="G194" s="30" t="s">
        <v>482</v>
      </c>
      <c r="H194" s="31"/>
    </row>
    <row r="195" spans="1:11" ht="32.25" thickBot="1" x14ac:dyDescent="0.3">
      <c r="A195" s="25"/>
      <c r="B195" s="28"/>
      <c r="C195" s="37"/>
      <c r="D195" s="37"/>
      <c r="E195" s="37"/>
      <c r="F195" s="37"/>
      <c r="G195" s="18" t="s">
        <v>542</v>
      </c>
      <c r="H195" s="19">
        <v>3</v>
      </c>
    </row>
    <row r="196" spans="1:11" x14ac:dyDescent="0.25">
      <c r="A196" s="25"/>
      <c r="B196" s="28"/>
      <c r="C196" s="37"/>
      <c r="D196" s="37"/>
      <c r="E196" s="37"/>
      <c r="F196" s="37"/>
      <c r="G196" s="30" t="s">
        <v>463</v>
      </c>
      <c r="H196" s="31"/>
    </row>
    <row r="197" spans="1:11" ht="47.25" x14ac:dyDescent="0.25">
      <c r="A197" s="25"/>
      <c r="B197" s="28"/>
      <c r="C197" s="37"/>
      <c r="D197" s="37"/>
      <c r="E197" s="37"/>
      <c r="F197" s="37"/>
      <c r="G197" s="18" t="s">
        <v>541</v>
      </c>
      <c r="H197" s="19">
        <v>5</v>
      </c>
      <c r="K197" s="63"/>
    </row>
    <row r="198" spans="1:11" ht="16.5" thickBot="1" x14ac:dyDescent="0.3">
      <c r="A198" s="25"/>
      <c r="B198" s="28"/>
      <c r="C198" s="38"/>
      <c r="D198" s="38"/>
      <c r="E198" s="38"/>
      <c r="F198" s="38"/>
      <c r="G198" s="32" t="s">
        <v>21</v>
      </c>
      <c r="H198" s="34">
        <f>SUM(H188:H197)</f>
        <v>14</v>
      </c>
    </row>
    <row r="199" spans="1:11" ht="150" customHeight="1" thickBot="1" x14ac:dyDescent="0.3">
      <c r="A199" s="26"/>
      <c r="B199" s="29"/>
      <c r="C199" s="39" t="s">
        <v>540</v>
      </c>
      <c r="D199" s="39"/>
      <c r="E199" s="39"/>
      <c r="F199" s="40"/>
      <c r="G199" s="33"/>
      <c r="H199" s="35"/>
    </row>
    <row r="200" spans="1:11" x14ac:dyDescent="0.25">
      <c r="A200" s="24">
        <v>21</v>
      </c>
      <c r="B200" s="27" t="s">
        <v>539</v>
      </c>
      <c r="C200" s="36" t="s">
        <v>538</v>
      </c>
      <c r="D200" s="36" t="s">
        <v>537</v>
      </c>
      <c r="E200" s="36" t="s">
        <v>536</v>
      </c>
      <c r="F200" s="36" t="s">
        <v>535</v>
      </c>
      <c r="G200" s="30" t="s">
        <v>534</v>
      </c>
      <c r="H200" s="31"/>
    </row>
    <row r="201" spans="1:11" x14ac:dyDescent="0.25">
      <c r="A201" s="25"/>
      <c r="B201" s="28"/>
      <c r="C201" s="37"/>
      <c r="D201" s="37"/>
      <c r="E201" s="37"/>
      <c r="F201" s="37"/>
      <c r="G201" s="18" t="s">
        <v>533</v>
      </c>
      <c r="H201" s="19">
        <v>3</v>
      </c>
      <c r="K201" s="63"/>
    </row>
    <row r="202" spans="1:11" ht="31.5" x14ac:dyDescent="0.25">
      <c r="A202" s="25"/>
      <c r="B202" s="28"/>
      <c r="C202" s="37"/>
      <c r="D202" s="37"/>
      <c r="E202" s="37"/>
      <c r="F202" s="37"/>
      <c r="G202" s="18" t="s">
        <v>532</v>
      </c>
      <c r="H202" s="19">
        <v>2</v>
      </c>
    </row>
    <row r="203" spans="1:11" ht="31.5" x14ac:dyDescent="0.25">
      <c r="A203" s="25"/>
      <c r="B203" s="28"/>
      <c r="C203" s="37"/>
      <c r="D203" s="37"/>
      <c r="E203" s="37"/>
      <c r="F203" s="37"/>
      <c r="G203" s="18" t="s">
        <v>531</v>
      </c>
      <c r="H203" s="19">
        <v>3</v>
      </c>
    </row>
    <row r="204" spans="1:11" ht="117" customHeight="1" thickBot="1" x14ac:dyDescent="0.3">
      <c r="A204" s="25"/>
      <c r="B204" s="28"/>
      <c r="C204" s="38"/>
      <c r="D204" s="38"/>
      <c r="E204" s="38"/>
      <c r="F204" s="38"/>
      <c r="G204" s="32" t="s">
        <v>21</v>
      </c>
      <c r="H204" s="34">
        <f>SUM(H201:H203)</f>
        <v>8</v>
      </c>
    </row>
    <row r="205" spans="1:11" ht="150" customHeight="1" thickBot="1" x14ac:dyDescent="0.3">
      <c r="A205" s="26"/>
      <c r="B205" s="29"/>
      <c r="C205" s="39" t="s">
        <v>530</v>
      </c>
      <c r="D205" s="39"/>
      <c r="E205" s="39"/>
      <c r="F205" s="40"/>
      <c r="G205" s="33"/>
      <c r="H205" s="35"/>
    </row>
    <row r="206" spans="1:11" x14ac:dyDescent="0.25">
      <c r="A206" s="24">
        <v>22</v>
      </c>
      <c r="B206" s="27" t="s">
        <v>529</v>
      </c>
      <c r="C206" s="36" t="s">
        <v>528</v>
      </c>
      <c r="D206" s="36" t="s">
        <v>527</v>
      </c>
      <c r="E206" s="36" t="s">
        <v>526</v>
      </c>
      <c r="F206" s="36" t="s">
        <v>525</v>
      </c>
      <c r="G206" s="30" t="s">
        <v>524</v>
      </c>
      <c r="H206" s="31"/>
    </row>
    <row r="207" spans="1:11" ht="47.25" x14ac:dyDescent="0.25">
      <c r="A207" s="25"/>
      <c r="B207" s="28"/>
      <c r="C207" s="37"/>
      <c r="D207" s="37"/>
      <c r="E207" s="37"/>
      <c r="F207" s="37"/>
      <c r="G207" s="18" t="s">
        <v>523</v>
      </c>
      <c r="H207" s="19">
        <v>2</v>
      </c>
      <c r="K207" s="63"/>
    </row>
    <row r="208" spans="1:11" ht="31.5" x14ac:dyDescent="0.25">
      <c r="A208" s="25"/>
      <c r="B208" s="28"/>
      <c r="C208" s="37"/>
      <c r="D208" s="37"/>
      <c r="E208" s="37"/>
      <c r="F208" s="37"/>
      <c r="G208" s="18" t="s">
        <v>522</v>
      </c>
      <c r="H208" s="19">
        <v>4</v>
      </c>
      <c r="K208" s="63"/>
    </row>
    <row r="209" spans="1:11" ht="47.25" x14ac:dyDescent="0.25">
      <c r="A209" s="25"/>
      <c r="B209" s="28"/>
      <c r="C209" s="37"/>
      <c r="D209" s="37"/>
      <c r="E209" s="37"/>
      <c r="F209" s="37"/>
      <c r="G209" s="18" t="s">
        <v>521</v>
      </c>
      <c r="H209" s="19">
        <v>4</v>
      </c>
      <c r="K209" s="63"/>
    </row>
    <row r="210" spans="1:11" x14ac:dyDescent="0.25">
      <c r="A210" s="25"/>
      <c r="B210" s="28"/>
      <c r="C210" s="37"/>
      <c r="D210" s="37"/>
      <c r="E210" s="37"/>
      <c r="F210" s="37"/>
      <c r="G210" s="18" t="s">
        <v>95</v>
      </c>
      <c r="H210" s="19">
        <v>10</v>
      </c>
      <c r="K210" s="63"/>
    </row>
    <row r="211" spans="1:11" ht="47.25" x14ac:dyDescent="0.25">
      <c r="A211" s="25"/>
      <c r="B211" s="28"/>
      <c r="C211" s="37"/>
      <c r="D211" s="37"/>
      <c r="E211" s="37"/>
      <c r="F211" s="37"/>
      <c r="G211" s="18" t="s">
        <v>520</v>
      </c>
      <c r="H211" s="19">
        <v>8</v>
      </c>
      <c r="K211" s="63"/>
    </row>
    <row r="212" spans="1:11" ht="31.5" x14ac:dyDescent="0.25">
      <c r="A212" s="25"/>
      <c r="B212" s="28"/>
      <c r="C212" s="37"/>
      <c r="D212" s="37"/>
      <c r="E212" s="37"/>
      <c r="F212" s="37"/>
      <c r="G212" s="18" t="s">
        <v>519</v>
      </c>
      <c r="H212" s="19">
        <v>4</v>
      </c>
      <c r="K212" s="63"/>
    </row>
    <row r="213" spans="1:11" ht="31.5" x14ac:dyDescent="0.25">
      <c r="A213" s="25"/>
      <c r="B213" s="28"/>
      <c r="C213" s="37"/>
      <c r="D213" s="37"/>
      <c r="E213" s="37"/>
      <c r="F213" s="37"/>
      <c r="G213" s="18" t="s">
        <v>518</v>
      </c>
      <c r="H213" s="19">
        <v>2</v>
      </c>
      <c r="K213" s="63"/>
    </row>
    <row r="214" spans="1:11" ht="79.5" thickBot="1" x14ac:dyDescent="0.3">
      <c r="A214" s="25"/>
      <c r="B214" s="28"/>
      <c r="C214" s="37"/>
      <c r="D214" s="37"/>
      <c r="E214" s="37"/>
      <c r="F214" s="37"/>
      <c r="G214" s="18" t="s">
        <v>517</v>
      </c>
      <c r="H214" s="19">
        <v>2</v>
      </c>
      <c r="K214" s="63"/>
    </row>
    <row r="215" spans="1:11" x14ac:dyDescent="0.25">
      <c r="A215" s="25"/>
      <c r="B215" s="28"/>
      <c r="C215" s="37"/>
      <c r="D215" s="37"/>
      <c r="E215" s="37"/>
      <c r="F215" s="37"/>
      <c r="G215" s="30" t="s">
        <v>489</v>
      </c>
      <c r="H215" s="31"/>
    </row>
    <row r="216" spans="1:11" x14ac:dyDescent="0.25">
      <c r="A216" s="25"/>
      <c r="B216" s="28"/>
      <c r="C216" s="37"/>
      <c r="D216" s="37"/>
      <c r="E216" s="37"/>
      <c r="F216" s="37"/>
      <c r="G216" s="18" t="s">
        <v>496</v>
      </c>
      <c r="H216" s="19">
        <v>1</v>
      </c>
    </row>
    <row r="217" spans="1:11" ht="16.5" thickBot="1" x14ac:dyDescent="0.3">
      <c r="A217" s="25"/>
      <c r="B217" s="28"/>
      <c r="C217" s="38"/>
      <c r="D217" s="38"/>
      <c r="E217" s="38"/>
      <c r="F217" s="38"/>
      <c r="G217" s="32" t="s">
        <v>21</v>
      </c>
      <c r="H217" s="34">
        <f>SUM(H207:H214,H216)</f>
        <v>37</v>
      </c>
    </row>
    <row r="218" spans="1:11" ht="150" customHeight="1" thickBot="1" x14ac:dyDescent="0.3">
      <c r="A218" s="26"/>
      <c r="B218" s="29"/>
      <c r="C218" s="39" t="s">
        <v>516</v>
      </c>
      <c r="D218" s="39"/>
      <c r="E218" s="39"/>
      <c r="F218" s="40"/>
      <c r="G218" s="33"/>
      <c r="H218" s="35"/>
    </row>
    <row r="219" spans="1:11" x14ac:dyDescent="0.25">
      <c r="A219" s="24">
        <v>23</v>
      </c>
      <c r="B219" s="27" t="s">
        <v>502</v>
      </c>
      <c r="C219" s="36" t="s">
        <v>515</v>
      </c>
      <c r="D219" s="36" t="s">
        <v>514</v>
      </c>
      <c r="E219" s="36" t="s">
        <v>513</v>
      </c>
      <c r="F219" s="36" t="s">
        <v>512</v>
      </c>
      <c r="G219" s="30" t="s">
        <v>489</v>
      </c>
      <c r="H219" s="31"/>
    </row>
    <row r="220" spans="1:11" ht="31.5" x14ac:dyDescent="0.25">
      <c r="A220" s="25"/>
      <c r="B220" s="28"/>
      <c r="C220" s="37"/>
      <c r="D220" s="37"/>
      <c r="E220" s="37"/>
      <c r="F220" s="37"/>
      <c r="G220" s="18" t="s">
        <v>511</v>
      </c>
      <c r="H220" s="19">
        <v>1</v>
      </c>
    </row>
    <row r="221" spans="1:11" ht="31.5" x14ac:dyDescent="0.25">
      <c r="A221" s="25"/>
      <c r="B221" s="28"/>
      <c r="C221" s="37"/>
      <c r="D221" s="37"/>
      <c r="E221" s="37"/>
      <c r="F221" s="37"/>
      <c r="G221" s="18" t="s">
        <v>497</v>
      </c>
      <c r="H221" s="19">
        <v>1</v>
      </c>
    </row>
    <row r="222" spans="1:11" x14ac:dyDescent="0.25">
      <c r="A222" s="25"/>
      <c r="B222" s="28"/>
      <c r="C222" s="37"/>
      <c r="D222" s="37"/>
      <c r="E222" s="37"/>
      <c r="F222" s="37"/>
      <c r="G222" s="18" t="s">
        <v>496</v>
      </c>
      <c r="H222" s="19">
        <v>1</v>
      </c>
    </row>
    <row r="223" spans="1:11" ht="16.5" thickBot="1" x14ac:dyDescent="0.3">
      <c r="A223" s="25"/>
      <c r="B223" s="28"/>
      <c r="C223" s="38"/>
      <c r="D223" s="38"/>
      <c r="E223" s="38"/>
      <c r="F223" s="38"/>
      <c r="G223" s="32" t="s">
        <v>21</v>
      </c>
      <c r="H223" s="34">
        <f>SUM(H220:H222)</f>
        <v>3</v>
      </c>
    </row>
    <row r="224" spans="1:11" ht="150" customHeight="1" thickBot="1" x14ac:dyDescent="0.3">
      <c r="A224" s="26"/>
      <c r="B224" s="29"/>
      <c r="C224" s="39" t="s">
        <v>510</v>
      </c>
      <c r="D224" s="39"/>
      <c r="E224" s="39"/>
      <c r="F224" s="40"/>
      <c r="G224" s="33"/>
      <c r="H224" s="35"/>
    </row>
    <row r="225" spans="1:9" x14ac:dyDescent="0.25">
      <c r="A225" s="24">
        <v>24</v>
      </c>
      <c r="B225" s="27" t="s">
        <v>502</v>
      </c>
      <c r="C225" s="36" t="s">
        <v>509</v>
      </c>
      <c r="D225" s="36" t="s">
        <v>508</v>
      </c>
      <c r="E225" s="36" t="s">
        <v>507</v>
      </c>
      <c r="F225" s="36" t="s">
        <v>506</v>
      </c>
      <c r="G225" s="30" t="s">
        <v>489</v>
      </c>
      <c r="H225" s="31"/>
    </row>
    <row r="226" spans="1:9" ht="16.5" thickBot="1" x14ac:dyDescent="0.3">
      <c r="A226" s="25"/>
      <c r="B226" s="28"/>
      <c r="C226" s="37"/>
      <c r="D226" s="37"/>
      <c r="E226" s="37"/>
      <c r="F226" s="37"/>
      <c r="G226" s="18" t="s">
        <v>505</v>
      </c>
      <c r="H226" s="19">
        <v>1</v>
      </c>
    </row>
    <row r="227" spans="1:9" x14ac:dyDescent="0.25">
      <c r="A227" s="25"/>
      <c r="B227" s="28"/>
      <c r="C227" s="37"/>
      <c r="D227" s="37"/>
      <c r="E227" s="37"/>
      <c r="F227" s="37"/>
      <c r="G227" s="30" t="s">
        <v>463</v>
      </c>
      <c r="H227" s="31"/>
    </row>
    <row r="228" spans="1:9" ht="31.5" x14ac:dyDescent="0.25">
      <c r="A228" s="25"/>
      <c r="B228" s="28"/>
      <c r="C228" s="37"/>
      <c r="D228" s="37"/>
      <c r="E228" s="37"/>
      <c r="F228" s="37"/>
      <c r="G228" s="18" t="s">
        <v>504</v>
      </c>
      <c r="H228" s="19">
        <v>2</v>
      </c>
    </row>
    <row r="229" spans="1:9" ht="16.5" thickBot="1" x14ac:dyDescent="0.3">
      <c r="A229" s="25"/>
      <c r="B229" s="28"/>
      <c r="C229" s="38"/>
      <c r="D229" s="38"/>
      <c r="E229" s="38"/>
      <c r="F229" s="38"/>
      <c r="G229" s="32" t="s">
        <v>21</v>
      </c>
      <c r="H229" s="34">
        <f>SUM(H226:H226,H228:H228)</f>
        <v>3</v>
      </c>
    </row>
    <row r="230" spans="1:9" ht="150" customHeight="1" thickBot="1" x14ac:dyDescent="0.3">
      <c r="A230" s="26"/>
      <c r="B230" s="29"/>
      <c r="C230" s="39" t="s">
        <v>503</v>
      </c>
      <c r="D230" s="39"/>
      <c r="E230" s="39"/>
      <c r="F230" s="40"/>
      <c r="G230" s="33"/>
      <c r="H230" s="35"/>
    </row>
    <row r="231" spans="1:9" x14ac:dyDescent="0.25">
      <c r="A231" s="24">
        <v>25</v>
      </c>
      <c r="B231" s="27" t="s">
        <v>502</v>
      </c>
      <c r="C231" s="36" t="s">
        <v>501</v>
      </c>
      <c r="D231" s="36" t="s">
        <v>500</v>
      </c>
      <c r="E231" s="36" t="s">
        <v>499</v>
      </c>
      <c r="F231" s="36" t="s">
        <v>498</v>
      </c>
      <c r="G231" s="30" t="s">
        <v>489</v>
      </c>
      <c r="H231" s="31"/>
    </row>
    <row r="232" spans="1:9" ht="31.5" x14ac:dyDescent="0.25">
      <c r="A232" s="25"/>
      <c r="B232" s="28"/>
      <c r="C232" s="37"/>
      <c r="D232" s="37"/>
      <c r="E232" s="37"/>
      <c r="F232" s="37"/>
      <c r="G232" s="18" t="s">
        <v>497</v>
      </c>
      <c r="H232" s="19">
        <v>2</v>
      </c>
    </row>
    <row r="233" spans="1:9" x14ac:dyDescent="0.25">
      <c r="A233" s="25"/>
      <c r="B233" s="28"/>
      <c r="C233" s="37"/>
      <c r="D233" s="37"/>
      <c r="E233" s="37"/>
      <c r="F233" s="37"/>
      <c r="G233" s="18" t="s">
        <v>496</v>
      </c>
      <c r="H233" s="19">
        <v>2</v>
      </c>
    </row>
    <row r="234" spans="1:9" ht="71.25" customHeight="1" thickBot="1" x14ac:dyDescent="0.3">
      <c r="A234" s="25"/>
      <c r="B234" s="28"/>
      <c r="C234" s="38"/>
      <c r="D234" s="38"/>
      <c r="E234" s="38"/>
      <c r="F234" s="38"/>
      <c r="G234" s="32" t="s">
        <v>21</v>
      </c>
      <c r="H234" s="34">
        <f>SUM(H232:H233)</f>
        <v>4</v>
      </c>
    </row>
    <row r="235" spans="1:9" ht="150" customHeight="1" thickBot="1" x14ac:dyDescent="0.3">
      <c r="A235" s="26"/>
      <c r="B235" s="29"/>
      <c r="C235" s="39" t="s">
        <v>495</v>
      </c>
      <c r="D235" s="39"/>
      <c r="E235" s="39"/>
      <c r="F235" s="40"/>
      <c r="G235" s="33"/>
      <c r="H235" s="35"/>
      <c r="I235" s="67"/>
    </row>
    <row r="236" spans="1:9" x14ac:dyDescent="0.25">
      <c r="A236" s="24">
        <v>26</v>
      </c>
      <c r="B236" s="27" t="s">
        <v>494</v>
      </c>
      <c r="C236" s="36" t="s">
        <v>493</v>
      </c>
      <c r="D236" s="36" t="s">
        <v>492</v>
      </c>
      <c r="E236" s="36" t="s">
        <v>491</v>
      </c>
      <c r="F236" s="36" t="s">
        <v>490</v>
      </c>
      <c r="G236" s="30" t="s">
        <v>489</v>
      </c>
      <c r="H236" s="31"/>
    </row>
    <row r="237" spans="1:9" ht="31.5" x14ac:dyDescent="0.25">
      <c r="A237" s="25"/>
      <c r="B237" s="28"/>
      <c r="C237" s="37"/>
      <c r="D237" s="37"/>
      <c r="E237" s="37"/>
      <c r="F237" s="37"/>
      <c r="G237" s="18" t="s">
        <v>488</v>
      </c>
      <c r="H237" s="19">
        <v>1</v>
      </c>
    </row>
    <row r="238" spans="1:9" ht="70.5" customHeight="1" thickBot="1" x14ac:dyDescent="0.3">
      <c r="A238" s="25"/>
      <c r="B238" s="28"/>
      <c r="C238" s="38"/>
      <c r="D238" s="38"/>
      <c r="E238" s="38"/>
      <c r="F238" s="38"/>
      <c r="G238" s="32" t="s">
        <v>21</v>
      </c>
      <c r="H238" s="34">
        <f>SUM(H237:H237)</f>
        <v>1</v>
      </c>
    </row>
    <row r="239" spans="1:9" ht="150" customHeight="1" thickBot="1" x14ac:dyDescent="0.3">
      <c r="A239" s="26"/>
      <c r="B239" s="29"/>
      <c r="C239" s="39" t="s">
        <v>487</v>
      </c>
      <c r="D239" s="39"/>
      <c r="E239" s="39"/>
      <c r="F239" s="40"/>
      <c r="G239" s="33"/>
      <c r="H239" s="35"/>
    </row>
    <row r="240" spans="1:9" x14ac:dyDescent="0.25">
      <c r="A240" s="24">
        <v>27</v>
      </c>
      <c r="B240" s="27" t="s">
        <v>476</v>
      </c>
      <c r="C240" s="36" t="s">
        <v>486</v>
      </c>
      <c r="D240" s="36" t="s">
        <v>485</v>
      </c>
      <c r="E240" s="36" t="s">
        <v>484</v>
      </c>
      <c r="F240" s="36" t="s">
        <v>483</v>
      </c>
      <c r="G240" s="30" t="s">
        <v>482</v>
      </c>
      <c r="H240" s="31"/>
    </row>
    <row r="241" spans="1:11" ht="31.5" x14ac:dyDescent="0.25">
      <c r="A241" s="25"/>
      <c r="B241" s="28"/>
      <c r="C241" s="37"/>
      <c r="D241" s="37"/>
      <c r="E241" s="37"/>
      <c r="F241" s="37"/>
      <c r="G241" s="18" t="s">
        <v>481</v>
      </c>
      <c r="H241" s="19">
        <v>14</v>
      </c>
    </row>
    <row r="242" spans="1:11" ht="32.25" thickBot="1" x14ac:dyDescent="0.3">
      <c r="A242" s="25"/>
      <c r="B242" s="28"/>
      <c r="C242" s="37"/>
      <c r="D242" s="37"/>
      <c r="E242" s="37"/>
      <c r="F242" s="37"/>
      <c r="G242" s="18" t="s">
        <v>70</v>
      </c>
      <c r="H242" s="19">
        <v>19</v>
      </c>
    </row>
    <row r="243" spans="1:11" x14ac:dyDescent="0.25">
      <c r="A243" s="25"/>
      <c r="B243" s="28"/>
      <c r="C243" s="37"/>
      <c r="D243" s="37"/>
      <c r="E243" s="37"/>
      <c r="F243" s="37"/>
      <c r="G243" s="30" t="s">
        <v>463</v>
      </c>
      <c r="H243" s="31"/>
    </row>
    <row r="244" spans="1:11" ht="48" thickBot="1" x14ac:dyDescent="0.3">
      <c r="A244" s="25"/>
      <c r="B244" s="28"/>
      <c r="C244" s="37"/>
      <c r="D244" s="37"/>
      <c r="E244" s="37"/>
      <c r="F244" s="37"/>
      <c r="G244" s="18" t="s">
        <v>480</v>
      </c>
      <c r="H244" s="19">
        <v>6</v>
      </c>
      <c r="K244" s="63"/>
    </row>
    <row r="245" spans="1:11" x14ac:dyDescent="0.25">
      <c r="A245" s="25"/>
      <c r="B245" s="28"/>
      <c r="C245" s="37"/>
      <c r="D245" s="37"/>
      <c r="E245" s="37"/>
      <c r="F245" s="37"/>
      <c r="G245" s="30" t="s">
        <v>479</v>
      </c>
      <c r="H245" s="31"/>
    </row>
    <row r="246" spans="1:11" ht="47.25" x14ac:dyDescent="0.25">
      <c r="A246" s="25"/>
      <c r="B246" s="28"/>
      <c r="C246" s="37"/>
      <c r="D246" s="37"/>
      <c r="E246" s="37"/>
      <c r="F246" s="37"/>
      <c r="G246" s="18" t="s">
        <v>478</v>
      </c>
      <c r="H246" s="19">
        <v>13</v>
      </c>
      <c r="K246" s="63"/>
    </row>
    <row r="247" spans="1:11" ht="16.5" thickBot="1" x14ac:dyDescent="0.3">
      <c r="A247" s="25"/>
      <c r="B247" s="28"/>
      <c r="C247" s="38"/>
      <c r="D247" s="38"/>
      <c r="E247" s="38"/>
      <c r="F247" s="38"/>
      <c r="G247" s="32" t="s">
        <v>21</v>
      </c>
      <c r="H247" s="34">
        <f>SUM(H241:H242,H244:H244,H246:H246)</f>
        <v>52</v>
      </c>
    </row>
    <row r="248" spans="1:11" ht="150" customHeight="1" thickBot="1" x14ac:dyDescent="0.3">
      <c r="A248" s="26"/>
      <c r="B248" s="29"/>
      <c r="C248" s="39" t="s">
        <v>477</v>
      </c>
      <c r="D248" s="39"/>
      <c r="E248" s="39"/>
      <c r="F248" s="40"/>
      <c r="G248" s="33"/>
      <c r="H248" s="35"/>
    </row>
    <row r="249" spans="1:11" x14ac:dyDescent="0.25">
      <c r="A249" s="24">
        <v>28</v>
      </c>
      <c r="B249" s="27" t="s">
        <v>476</v>
      </c>
      <c r="C249" s="36" t="s">
        <v>475</v>
      </c>
      <c r="D249" s="36" t="s">
        <v>474</v>
      </c>
      <c r="E249" s="36" t="s">
        <v>473</v>
      </c>
      <c r="F249" s="36" t="s">
        <v>472</v>
      </c>
      <c r="G249" s="30" t="s">
        <v>465</v>
      </c>
      <c r="H249" s="31"/>
    </row>
    <row r="250" spans="1:11" ht="32.25" thickBot="1" x14ac:dyDescent="0.3">
      <c r="A250" s="25"/>
      <c r="B250" s="28"/>
      <c r="C250" s="37"/>
      <c r="D250" s="37"/>
      <c r="E250" s="37"/>
      <c r="F250" s="37"/>
      <c r="G250" s="18" t="s">
        <v>464</v>
      </c>
      <c r="H250" s="19">
        <v>2</v>
      </c>
    </row>
    <row r="251" spans="1:11" x14ac:dyDescent="0.25">
      <c r="A251" s="25"/>
      <c r="B251" s="28"/>
      <c r="C251" s="37"/>
      <c r="D251" s="37"/>
      <c r="E251" s="37"/>
      <c r="F251" s="37"/>
      <c r="G251" s="30" t="s">
        <v>463</v>
      </c>
      <c r="H251" s="31"/>
    </row>
    <row r="252" spans="1:11" ht="47.25" x14ac:dyDescent="0.25">
      <c r="A252" s="25"/>
      <c r="B252" s="28"/>
      <c r="C252" s="37"/>
      <c r="D252" s="37"/>
      <c r="E252" s="37"/>
      <c r="F252" s="37"/>
      <c r="G252" s="18" t="s">
        <v>462</v>
      </c>
      <c r="H252" s="19">
        <v>1</v>
      </c>
    </row>
    <row r="253" spans="1:11" ht="61.5" customHeight="1" thickBot="1" x14ac:dyDescent="0.3">
      <c r="A253" s="25"/>
      <c r="B253" s="28"/>
      <c r="C253" s="38"/>
      <c r="D253" s="38"/>
      <c r="E253" s="38"/>
      <c r="F253" s="38"/>
      <c r="G253" s="32" t="s">
        <v>21</v>
      </c>
      <c r="H253" s="34">
        <f>SUM(H250:H250,H252:H252)</f>
        <v>3</v>
      </c>
    </row>
    <row r="254" spans="1:11" ht="150" customHeight="1" thickBot="1" x14ac:dyDescent="0.3">
      <c r="A254" s="26"/>
      <c r="B254" s="29"/>
      <c r="C254" s="39" t="s">
        <v>471</v>
      </c>
      <c r="D254" s="39"/>
      <c r="E254" s="39"/>
      <c r="F254" s="40"/>
      <c r="G254" s="33"/>
      <c r="H254" s="35"/>
    </row>
    <row r="255" spans="1:11" x14ac:dyDescent="0.25">
      <c r="A255" s="24">
        <v>29</v>
      </c>
      <c r="B255" s="27" t="s">
        <v>470</v>
      </c>
      <c r="C255" s="36" t="s">
        <v>469</v>
      </c>
      <c r="D255" s="36" t="s">
        <v>468</v>
      </c>
      <c r="E255" s="36" t="s">
        <v>467</v>
      </c>
      <c r="F255" s="36" t="s">
        <v>466</v>
      </c>
      <c r="G255" s="30" t="s">
        <v>465</v>
      </c>
      <c r="H255" s="31"/>
    </row>
    <row r="256" spans="1:11" ht="32.25" thickBot="1" x14ac:dyDescent="0.3">
      <c r="A256" s="25"/>
      <c r="B256" s="28"/>
      <c r="C256" s="37"/>
      <c r="D256" s="37"/>
      <c r="E256" s="37"/>
      <c r="F256" s="37"/>
      <c r="G256" s="18" t="s">
        <v>464</v>
      </c>
      <c r="H256" s="19">
        <v>2</v>
      </c>
    </row>
    <row r="257" spans="1:9" x14ac:dyDescent="0.25">
      <c r="A257" s="25"/>
      <c r="B257" s="28"/>
      <c r="C257" s="37"/>
      <c r="D257" s="37"/>
      <c r="E257" s="37"/>
      <c r="F257" s="37"/>
      <c r="G257" s="30" t="s">
        <v>463</v>
      </c>
      <c r="H257" s="31"/>
    </row>
    <row r="258" spans="1:9" ht="47.25" x14ac:dyDescent="0.25">
      <c r="A258" s="25"/>
      <c r="B258" s="28"/>
      <c r="C258" s="37"/>
      <c r="D258" s="37"/>
      <c r="E258" s="37"/>
      <c r="F258" s="37"/>
      <c r="G258" s="18" t="s">
        <v>462</v>
      </c>
      <c r="H258" s="19">
        <v>1</v>
      </c>
    </row>
    <row r="259" spans="1:9" ht="16.5" thickBot="1" x14ac:dyDescent="0.3">
      <c r="A259" s="25"/>
      <c r="B259" s="28"/>
      <c r="C259" s="38"/>
      <c r="D259" s="38"/>
      <c r="E259" s="38"/>
      <c r="F259" s="38"/>
      <c r="G259" s="32" t="s">
        <v>21</v>
      </c>
      <c r="H259" s="34">
        <f>SUM(H256:H256,H258:H258)</f>
        <v>3</v>
      </c>
    </row>
    <row r="260" spans="1:9" ht="150" customHeight="1" thickBot="1" x14ac:dyDescent="0.3">
      <c r="A260" s="26"/>
      <c r="B260" s="29"/>
      <c r="C260" s="39" t="s">
        <v>461</v>
      </c>
      <c r="D260" s="39"/>
      <c r="E260" s="39"/>
      <c r="F260" s="40"/>
      <c r="G260" s="33"/>
      <c r="H260" s="35"/>
    </row>
    <row r="261" spans="1:9" ht="16.5" thickBot="1" x14ac:dyDescent="0.3">
      <c r="A261" s="66" t="s">
        <v>460</v>
      </c>
      <c r="B261" s="65"/>
      <c r="C261" s="65"/>
      <c r="D261" s="65"/>
      <c r="E261" s="64"/>
      <c r="F261" s="49">
        <f>H6+H14+H19+H28+H34+H54+H67+H74+H84+H103+H109+H117+H131+H137+H143+H158+H166+H178+H185+H198+H204+H217+H223+H229+H234+H238+H247+H253+H259</f>
        <v>576</v>
      </c>
      <c r="G261" s="50"/>
      <c r="H261" s="51"/>
      <c r="I261" s="63"/>
    </row>
    <row r="262" spans="1:9" ht="183" customHeight="1" thickBot="1" x14ac:dyDescent="0.3">
      <c r="A262" s="41" t="s">
        <v>137</v>
      </c>
      <c r="B262" s="42"/>
      <c r="C262" s="43" t="s">
        <v>459</v>
      </c>
      <c r="D262" s="44"/>
      <c r="E262" s="44"/>
      <c r="F262" s="45"/>
      <c r="G262" s="22" t="s">
        <v>454</v>
      </c>
      <c r="H262" s="23" t="s">
        <v>458</v>
      </c>
    </row>
    <row r="263" spans="1:9" ht="159.75" customHeight="1" thickBot="1" x14ac:dyDescent="0.3">
      <c r="A263" s="41" t="s">
        <v>137</v>
      </c>
      <c r="B263" s="42"/>
      <c r="C263" s="43" t="s">
        <v>457</v>
      </c>
      <c r="D263" s="44"/>
      <c r="E263" s="44"/>
      <c r="F263" s="45"/>
      <c r="G263" s="22" t="s">
        <v>454</v>
      </c>
      <c r="H263" s="23" t="s">
        <v>456</v>
      </c>
    </row>
    <row r="264" spans="1:9" ht="168.75" customHeight="1" thickBot="1" x14ac:dyDescent="0.3">
      <c r="A264" s="41" t="s">
        <v>137</v>
      </c>
      <c r="B264" s="42"/>
      <c r="C264" s="43" t="s">
        <v>455</v>
      </c>
      <c r="D264" s="44"/>
      <c r="E264" s="44"/>
      <c r="F264" s="45"/>
      <c r="G264" s="53" t="s">
        <v>454</v>
      </c>
      <c r="H264" s="52" t="s">
        <v>453</v>
      </c>
    </row>
  </sheetData>
  <sheetProtection algorithmName="SHA-512" hashValue="ZI3NJ2iVwbrtugQc/ga1MqWUeZ7YBXCorEZF5A/OM0Wx/mfV3co76jvYV01wxvW7ldior5PVoBYUx8TkUv6+QA==" saltValue="M0aDdcDWfWWCDabHiTNJ2w==" spinCount="100000" sheet="1" formatCells="0" formatColumns="0" formatRows="0" insertColumns="0" insertRows="0" autoFilter="0" pivotTables="0"/>
  <autoFilter ref="A1:H264" xr:uid="{00000000-0001-0000-0000-000000000000}"/>
  <mergeCells count="332">
    <mergeCell ref="D145:D158"/>
    <mergeCell ref="E145:E158"/>
    <mergeCell ref="F145:F158"/>
    <mergeCell ref="E255:E259"/>
    <mergeCell ref="F255:F259"/>
    <mergeCell ref="E160:E166"/>
    <mergeCell ref="F160:F166"/>
    <mergeCell ref="C168:C178"/>
    <mergeCell ref="D168:D178"/>
    <mergeCell ref="E168:E178"/>
    <mergeCell ref="F168:F178"/>
    <mergeCell ref="F206:F217"/>
    <mergeCell ref="A255:A260"/>
    <mergeCell ref="B255:B260"/>
    <mergeCell ref="G255:H255"/>
    <mergeCell ref="G257:H257"/>
    <mergeCell ref="G259:G260"/>
    <mergeCell ref="H259:H260"/>
    <mergeCell ref="C260:F260"/>
    <mergeCell ref="C255:C259"/>
    <mergeCell ref="D255:D259"/>
    <mergeCell ref="A206:A218"/>
    <mergeCell ref="B206:B218"/>
    <mergeCell ref="G206:H206"/>
    <mergeCell ref="G215:H215"/>
    <mergeCell ref="G217:G218"/>
    <mergeCell ref="H217:H218"/>
    <mergeCell ref="C218:F218"/>
    <mergeCell ref="C206:C217"/>
    <mergeCell ref="D206:D217"/>
    <mergeCell ref="E206:E217"/>
    <mergeCell ref="A200:A205"/>
    <mergeCell ref="B200:B205"/>
    <mergeCell ref="G200:H200"/>
    <mergeCell ref="G204:G205"/>
    <mergeCell ref="H204:H205"/>
    <mergeCell ref="C205:F205"/>
    <mergeCell ref="C200:C204"/>
    <mergeCell ref="D200:D204"/>
    <mergeCell ref="E200:E204"/>
    <mergeCell ref="F200:F204"/>
    <mergeCell ref="F249:F253"/>
    <mergeCell ref="B231:B235"/>
    <mergeCell ref="G231:H231"/>
    <mergeCell ref="G234:G235"/>
    <mergeCell ref="H234:H235"/>
    <mergeCell ref="C235:F235"/>
    <mergeCell ref="C231:C234"/>
    <mergeCell ref="D231:D234"/>
    <mergeCell ref="E231:E234"/>
    <mergeCell ref="F231:F234"/>
    <mergeCell ref="A249:A254"/>
    <mergeCell ref="B249:B254"/>
    <mergeCell ref="G249:H249"/>
    <mergeCell ref="G251:H251"/>
    <mergeCell ref="G253:G254"/>
    <mergeCell ref="H253:H254"/>
    <mergeCell ref="C254:F254"/>
    <mergeCell ref="C249:C253"/>
    <mergeCell ref="D249:D253"/>
    <mergeCell ref="E249:E253"/>
    <mergeCell ref="E240:E247"/>
    <mergeCell ref="F240:F247"/>
    <mergeCell ref="B225:B230"/>
    <mergeCell ref="G225:H225"/>
    <mergeCell ref="G227:H227"/>
    <mergeCell ref="G229:G230"/>
    <mergeCell ref="H229:H230"/>
    <mergeCell ref="C230:F230"/>
    <mergeCell ref="C225:C229"/>
    <mergeCell ref="D225:D229"/>
    <mergeCell ref="A240:A248"/>
    <mergeCell ref="B240:B248"/>
    <mergeCell ref="G240:H240"/>
    <mergeCell ref="G243:H243"/>
    <mergeCell ref="G245:H245"/>
    <mergeCell ref="G247:G248"/>
    <mergeCell ref="H247:H248"/>
    <mergeCell ref="C248:F248"/>
    <mergeCell ref="C240:C247"/>
    <mergeCell ref="D240:D247"/>
    <mergeCell ref="G219:H219"/>
    <mergeCell ref="G223:G224"/>
    <mergeCell ref="H223:H224"/>
    <mergeCell ref="C224:F224"/>
    <mergeCell ref="C219:C223"/>
    <mergeCell ref="D219:D223"/>
    <mergeCell ref="E219:E223"/>
    <mergeCell ref="F219:F223"/>
    <mergeCell ref="C236:C238"/>
    <mergeCell ref="D236:D238"/>
    <mergeCell ref="E236:E238"/>
    <mergeCell ref="F236:F238"/>
    <mergeCell ref="A219:A224"/>
    <mergeCell ref="B219:B224"/>
    <mergeCell ref="A225:A230"/>
    <mergeCell ref="E225:E229"/>
    <mergeCell ref="F225:F229"/>
    <mergeCell ref="A231:A235"/>
    <mergeCell ref="A187:A199"/>
    <mergeCell ref="B187:B199"/>
    <mergeCell ref="G187:H187"/>
    <mergeCell ref="G189:H189"/>
    <mergeCell ref="A236:A239"/>
    <mergeCell ref="B236:B239"/>
    <mergeCell ref="G236:H236"/>
    <mergeCell ref="G238:G239"/>
    <mergeCell ref="H238:H239"/>
    <mergeCell ref="C239:F239"/>
    <mergeCell ref="B180:B186"/>
    <mergeCell ref="G180:H180"/>
    <mergeCell ref="G183:H183"/>
    <mergeCell ref="G185:G186"/>
    <mergeCell ref="H185:H186"/>
    <mergeCell ref="C186:F186"/>
    <mergeCell ref="C180:C185"/>
    <mergeCell ref="D180:D185"/>
    <mergeCell ref="E180:E185"/>
    <mergeCell ref="F180:F185"/>
    <mergeCell ref="A180:A186"/>
    <mergeCell ref="A263:B263"/>
    <mergeCell ref="C263:F263"/>
    <mergeCell ref="B145:B159"/>
    <mergeCell ref="G145:H145"/>
    <mergeCell ref="G166:G167"/>
    <mergeCell ref="H158:H159"/>
    <mergeCell ref="C159:F159"/>
    <mergeCell ref="B160:B167"/>
    <mergeCell ref="G160:H160"/>
    <mergeCell ref="G147:H147"/>
    <mergeCell ref="G158:G159"/>
    <mergeCell ref="A168:A179"/>
    <mergeCell ref="B168:B179"/>
    <mergeCell ref="G168:H168"/>
    <mergeCell ref="G173:H173"/>
    <mergeCell ref="G178:G179"/>
    <mergeCell ref="H178:H179"/>
    <mergeCell ref="C179:F179"/>
    <mergeCell ref="G163:H163"/>
    <mergeCell ref="B139:B144"/>
    <mergeCell ref="G139:H139"/>
    <mergeCell ref="G141:H141"/>
    <mergeCell ref="G143:G144"/>
    <mergeCell ref="H143:H144"/>
    <mergeCell ref="C144:F144"/>
    <mergeCell ref="C139:C143"/>
    <mergeCell ref="D139:D143"/>
    <mergeCell ref="E139:E143"/>
    <mergeCell ref="F139:F143"/>
    <mergeCell ref="G135:H135"/>
    <mergeCell ref="G131:G132"/>
    <mergeCell ref="H131:H132"/>
    <mergeCell ref="A264:B264"/>
    <mergeCell ref="C264:F264"/>
    <mergeCell ref="A261:E261"/>
    <mergeCell ref="F261:H261"/>
    <mergeCell ref="A262:B262"/>
    <mergeCell ref="C262:F262"/>
    <mergeCell ref="H166:H167"/>
    <mergeCell ref="F119:F131"/>
    <mergeCell ref="C133:C137"/>
    <mergeCell ref="D133:D137"/>
    <mergeCell ref="E133:E137"/>
    <mergeCell ref="F133:F137"/>
    <mergeCell ref="C132:F132"/>
    <mergeCell ref="G133:H133"/>
    <mergeCell ref="G137:G138"/>
    <mergeCell ref="H137:H138"/>
    <mergeCell ref="C138:F138"/>
    <mergeCell ref="G119:H119"/>
    <mergeCell ref="G124:H124"/>
    <mergeCell ref="G129:H129"/>
    <mergeCell ref="C119:C131"/>
    <mergeCell ref="D119:D131"/>
    <mergeCell ref="E119:E131"/>
    <mergeCell ref="F8:F14"/>
    <mergeCell ref="B16:B20"/>
    <mergeCell ref="G16:H16"/>
    <mergeCell ref="G19:G20"/>
    <mergeCell ref="H19:H20"/>
    <mergeCell ref="C20:F20"/>
    <mergeCell ref="C16:C19"/>
    <mergeCell ref="D16:D19"/>
    <mergeCell ref="E16:E19"/>
    <mergeCell ref="F16:F19"/>
    <mergeCell ref="B8:B15"/>
    <mergeCell ref="G8:H8"/>
    <mergeCell ref="G10:H10"/>
    <mergeCell ref="G12:H12"/>
    <mergeCell ref="G14:G15"/>
    <mergeCell ref="H14:H15"/>
    <mergeCell ref="C15:F15"/>
    <mergeCell ref="C8:C14"/>
    <mergeCell ref="D8:D14"/>
    <mergeCell ref="E8:E14"/>
    <mergeCell ref="B2:B7"/>
    <mergeCell ref="G2:H2"/>
    <mergeCell ref="G4:H4"/>
    <mergeCell ref="G6:G7"/>
    <mergeCell ref="H6:H7"/>
    <mergeCell ref="C7:F7"/>
    <mergeCell ref="C2:C6"/>
    <mergeCell ref="D2:D6"/>
    <mergeCell ref="E2:E6"/>
    <mergeCell ref="F2:F6"/>
    <mergeCell ref="A160:A167"/>
    <mergeCell ref="A2:A7"/>
    <mergeCell ref="A8:A15"/>
    <mergeCell ref="A16:A20"/>
    <mergeCell ref="A105:A110"/>
    <mergeCell ref="A111:A118"/>
    <mergeCell ref="A21:A29"/>
    <mergeCell ref="A30:A35"/>
    <mergeCell ref="A36:A55"/>
    <mergeCell ref="A56:A68"/>
    <mergeCell ref="F21:F28"/>
    <mergeCell ref="G21:H21"/>
    <mergeCell ref="A119:A132"/>
    <mergeCell ref="A133:A138"/>
    <mergeCell ref="A139:A144"/>
    <mergeCell ref="A145:A159"/>
    <mergeCell ref="A69:A75"/>
    <mergeCell ref="A76:A85"/>
    <mergeCell ref="A86:A104"/>
    <mergeCell ref="B133:B138"/>
    <mergeCell ref="E30:E34"/>
    <mergeCell ref="F30:F34"/>
    <mergeCell ref="B21:B29"/>
    <mergeCell ref="G25:H25"/>
    <mergeCell ref="G28:G29"/>
    <mergeCell ref="H28:H29"/>
    <mergeCell ref="C29:F29"/>
    <mergeCell ref="C21:C28"/>
    <mergeCell ref="D21:D28"/>
    <mergeCell ref="E21:E28"/>
    <mergeCell ref="F36:F54"/>
    <mergeCell ref="G36:H36"/>
    <mergeCell ref="G41:H41"/>
    <mergeCell ref="B30:B35"/>
    <mergeCell ref="G30:H30"/>
    <mergeCell ref="G34:G35"/>
    <mergeCell ref="H34:H35"/>
    <mergeCell ref="C35:F35"/>
    <mergeCell ref="C30:C34"/>
    <mergeCell ref="D30:D34"/>
    <mergeCell ref="E56:E67"/>
    <mergeCell ref="F56:F67"/>
    <mergeCell ref="B36:B55"/>
    <mergeCell ref="G52:H52"/>
    <mergeCell ref="G54:G55"/>
    <mergeCell ref="H54:H55"/>
    <mergeCell ref="C55:F55"/>
    <mergeCell ref="C36:C54"/>
    <mergeCell ref="D36:D54"/>
    <mergeCell ref="E36:E54"/>
    <mergeCell ref="D69:D74"/>
    <mergeCell ref="E69:E74"/>
    <mergeCell ref="F69:F74"/>
    <mergeCell ref="B56:B68"/>
    <mergeCell ref="G56:H56"/>
    <mergeCell ref="G67:G68"/>
    <mergeCell ref="H67:H68"/>
    <mergeCell ref="C68:F68"/>
    <mergeCell ref="C56:C67"/>
    <mergeCell ref="D56:D67"/>
    <mergeCell ref="C76:C84"/>
    <mergeCell ref="D76:D84"/>
    <mergeCell ref="E76:E84"/>
    <mergeCell ref="F76:F84"/>
    <mergeCell ref="B69:B75"/>
    <mergeCell ref="G69:H69"/>
    <mergeCell ref="G74:G75"/>
    <mergeCell ref="H74:H75"/>
    <mergeCell ref="C75:F75"/>
    <mergeCell ref="C69:C74"/>
    <mergeCell ref="C86:C103"/>
    <mergeCell ref="D86:D103"/>
    <mergeCell ref="E86:E103"/>
    <mergeCell ref="B76:B85"/>
    <mergeCell ref="G76:H76"/>
    <mergeCell ref="G80:H80"/>
    <mergeCell ref="G82:H82"/>
    <mergeCell ref="G84:G85"/>
    <mergeCell ref="H84:H85"/>
    <mergeCell ref="C85:F85"/>
    <mergeCell ref="B111:B118"/>
    <mergeCell ref="G111:H111"/>
    <mergeCell ref="G113:H113"/>
    <mergeCell ref="G115:H115"/>
    <mergeCell ref="G117:G118"/>
    <mergeCell ref="H117:H118"/>
    <mergeCell ref="C118:F118"/>
    <mergeCell ref="B86:B104"/>
    <mergeCell ref="B105:B110"/>
    <mergeCell ref="B119:B132"/>
    <mergeCell ref="G86:H86"/>
    <mergeCell ref="G98:H98"/>
    <mergeCell ref="G101:H101"/>
    <mergeCell ref="G103:G104"/>
    <mergeCell ref="H103:H104"/>
    <mergeCell ref="C104:F104"/>
    <mergeCell ref="G105:H105"/>
    <mergeCell ref="F86:F103"/>
    <mergeCell ref="C105:C109"/>
    <mergeCell ref="D105:D109"/>
    <mergeCell ref="E105:E109"/>
    <mergeCell ref="F105:F109"/>
    <mergeCell ref="C111:C117"/>
    <mergeCell ref="D111:D117"/>
    <mergeCell ref="E111:E117"/>
    <mergeCell ref="F111:F117"/>
    <mergeCell ref="C110:F110"/>
    <mergeCell ref="C199:F199"/>
    <mergeCell ref="C187:C198"/>
    <mergeCell ref="D187:D198"/>
    <mergeCell ref="E187:E198"/>
    <mergeCell ref="F187:F198"/>
    <mergeCell ref="G152:H152"/>
    <mergeCell ref="C160:C166"/>
    <mergeCell ref="D160:D166"/>
    <mergeCell ref="C167:F167"/>
    <mergeCell ref="C145:C158"/>
    <mergeCell ref="G92:H92"/>
    <mergeCell ref="G62:H62"/>
    <mergeCell ref="G194:H194"/>
    <mergeCell ref="G196:H196"/>
    <mergeCell ref="G191:H191"/>
    <mergeCell ref="G198:G199"/>
    <mergeCell ref="H198:H199"/>
    <mergeCell ref="G107:H107"/>
    <mergeCell ref="G109:G110"/>
    <mergeCell ref="H109:H110"/>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3866F2-61D8-4336-A501-348EEDB3A163}">
  <dimension ref="A1:N326"/>
  <sheetViews>
    <sheetView zoomScale="97" zoomScaleNormal="97" workbookViewId="0">
      <pane ySplit="1" topLeftCell="A2" activePane="bottomLeft" state="frozen"/>
      <selection pane="bottomLeft" activeCell="G7" sqref="G7"/>
    </sheetView>
  </sheetViews>
  <sheetFormatPr defaultColWidth="9.140625" defaultRowHeight="15.75" x14ac:dyDescent="0.25"/>
  <cols>
    <col min="1" max="1" width="12" style="3" customWidth="1"/>
    <col min="2" max="2" width="25.5703125" style="4" customWidth="1"/>
    <col min="3" max="3" width="23" style="3" customWidth="1"/>
    <col min="4" max="4" width="28.7109375" style="3" customWidth="1"/>
    <col min="5" max="5" width="24.5703125" style="3" customWidth="1"/>
    <col min="6" max="6" width="28" style="3" customWidth="1"/>
    <col min="7" max="7" width="25.5703125" style="3" customWidth="1"/>
    <col min="8" max="8" width="24.28515625" style="3" customWidth="1"/>
    <col min="9" max="9" width="18.28515625" style="3" customWidth="1"/>
    <col min="10" max="10" width="9.85546875" style="3" customWidth="1"/>
    <col min="11" max="11" width="11.85546875" style="3" customWidth="1"/>
    <col min="12" max="12" width="19.140625" style="3" customWidth="1"/>
    <col min="13" max="13" width="31.28515625" style="3" customWidth="1"/>
    <col min="14" max="14" width="16.42578125" style="3" customWidth="1"/>
    <col min="15" max="16384" width="9.140625" style="3"/>
  </cols>
  <sheetData>
    <row r="1" spans="1:14" s="4" customFormat="1" ht="48" thickBot="1" x14ac:dyDescent="0.3">
      <c r="A1" s="12" t="s">
        <v>0</v>
      </c>
      <c r="B1" s="13" t="s">
        <v>1</v>
      </c>
      <c r="C1" s="14" t="s">
        <v>2</v>
      </c>
      <c r="D1" s="15" t="s">
        <v>3</v>
      </c>
      <c r="E1" s="15" t="s">
        <v>4</v>
      </c>
      <c r="F1" s="15" t="s">
        <v>5</v>
      </c>
      <c r="G1" s="16" t="s">
        <v>6</v>
      </c>
      <c r="H1" s="17" t="s">
        <v>7</v>
      </c>
      <c r="I1" s="3"/>
      <c r="J1" s="3"/>
      <c r="K1" s="3"/>
      <c r="L1" s="3"/>
      <c r="M1" s="3"/>
      <c r="N1" s="3"/>
    </row>
    <row r="2" spans="1:14" ht="15.75" customHeight="1" x14ac:dyDescent="0.25">
      <c r="A2" s="24">
        <v>1</v>
      </c>
      <c r="B2" s="27" t="s">
        <v>422</v>
      </c>
      <c r="C2" s="36" t="s">
        <v>452</v>
      </c>
      <c r="D2" s="36" t="s">
        <v>451</v>
      </c>
      <c r="E2" s="36" t="s">
        <v>450</v>
      </c>
      <c r="F2" s="36" t="s">
        <v>449</v>
      </c>
      <c r="G2" s="30" t="s">
        <v>233</v>
      </c>
      <c r="H2" s="31"/>
    </row>
    <row r="3" spans="1:14" ht="30.75" customHeight="1" x14ac:dyDescent="0.25">
      <c r="A3" s="25"/>
      <c r="B3" s="28"/>
      <c r="C3" s="37"/>
      <c r="D3" s="37"/>
      <c r="E3" s="37"/>
      <c r="F3" s="37"/>
      <c r="G3" s="18" t="s">
        <v>353</v>
      </c>
      <c r="H3" s="19">
        <v>14</v>
      </c>
    </row>
    <row r="4" spans="1:14" ht="50.25" customHeight="1" x14ac:dyDescent="0.25">
      <c r="A4" s="25"/>
      <c r="B4" s="28"/>
      <c r="C4" s="37"/>
      <c r="D4" s="37"/>
      <c r="E4" s="37"/>
      <c r="F4" s="37"/>
      <c r="G4" s="18" t="s">
        <v>448</v>
      </c>
      <c r="H4" s="19">
        <v>6</v>
      </c>
    </row>
    <row r="5" spans="1:14" ht="30" customHeight="1" thickBot="1" x14ac:dyDescent="0.3">
      <c r="A5" s="25"/>
      <c r="B5" s="28"/>
      <c r="C5" s="37"/>
      <c r="D5" s="37"/>
      <c r="E5" s="37"/>
      <c r="F5" s="37"/>
      <c r="G5" s="20" t="s">
        <v>447</v>
      </c>
      <c r="H5" s="21">
        <v>1</v>
      </c>
    </row>
    <row r="6" spans="1:14" ht="15" customHeight="1" x14ac:dyDescent="0.25">
      <c r="A6" s="25"/>
      <c r="B6" s="28"/>
      <c r="C6" s="37"/>
      <c r="D6" s="37"/>
      <c r="E6" s="37"/>
      <c r="F6" s="37"/>
      <c r="G6" s="30" t="s">
        <v>255</v>
      </c>
      <c r="H6" s="31"/>
    </row>
    <row r="7" spans="1:14" ht="45" customHeight="1" thickBot="1" x14ac:dyDescent="0.3">
      <c r="A7" s="25"/>
      <c r="B7" s="28"/>
      <c r="C7" s="37"/>
      <c r="D7" s="37"/>
      <c r="E7" s="37"/>
      <c r="F7" s="37"/>
      <c r="G7" s="18" t="s">
        <v>254</v>
      </c>
      <c r="H7" s="19">
        <v>3</v>
      </c>
    </row>
    <row r="8" spans="1:14" ht="15" customHeight="1" x14ac:dyDescent="0.25">
      <c r="A8" s="25"/>
      <c r="B8" s="28"/>
      <c r="C8" s="37"/>
      <c r="D8" s="37"/>
      <c r="E8" s="37"/>
      <c r="F8" s="37"/>
      <c r="G8" s="30" t="s">
        <v>224</v>
      </c>
      <c r="H8" s="31"/>
    </row>
    <row r="9" spans="1:14" ht="34.5" customHeight="1" x14ac:dyDescent="0.25">
      <c r="A9" s="25"/>
      <c r="B9" s="28"/>
      <c r="C9" s="37"/>
      <c r="D9" s="37"/>
      <c r="E9" s="37"/>
      <c r="F9" s="37"/>
      <c r="G9" s="18" t="s">
        <v>222</v>
      </c>
      <c r="H9" s="19">
        <v>3</v>
      </c>
    </row>
    <row r="10" spans="1:14" ht="16.5" thickBot="1" x14ac:dyDescent="0.3">
      <c r="A10" s="25"/>
      <c r="B10" s="28"/>
      <c r="C10" s="38"/>
      <c r="D10" s="38"/>
      <c r="E10" s="38"/>
      <c r="F10" s="38"/>
      <c r="G10" s="32" t="s">
        <v>21</v>
      </c>
      <c r="H10" s="34">
        <f>H9+H7+H5+H4+H3</f>
        <v>27</v>
      </c>
    </row>
    <row r="11" spans="1:14" ht="120.75" customHeight="1" thickBot="1" x14ac:dyDescent="0.3">
      <c r="A11" s="26"/>
      <c r="B11" s="29"/>
      <c r="C11" s="39" t="s">
        <v>446</v>
      </c>
      <c r="D11" s="39"/>
      <c r="E11" s="39"/>
      <c r="F11" s="40"/>
      <c r="G11" s="33"/>
      <c r="H11" s="35"/>
    </row>
    <row r="12" spans="1:14" ht="16.5" customHeight="1" x14ac:dyDescent="0.25">
      <c r="A12" s="24">
        <v>2</v>
      </c>
      <c r="B12" s="27" t="s">
        <v>237</v>
      </c>
      <c r="C12" s="36" t="s">
        <v>445</v>
      </c>
      <c r="D12" s="36" t="s">
        <v>444</v>
      </c>
      <c r="E12" s="36" t="s">
        <v>443</v>
      </c>
      <c r="F12" s="36" t="s">
        <v>442</v>
      </c>
      <c r="G12" s="30" t="s">
        <v>233</v>
      </c>
      <c r="H12" s="31"/>
    </row>
    <row r="13" spans="1:14" ht="31.5" x14ac:dyDescent="0.25">
      <c r="A13" s="25"/>
      <c r="B13" s="28"/>
      <c r="C13" s="37"/>
      <c r="D13" s="37"/>
      <c r="E13" s="37"/>
      <c r="F13" s="37"/>
      <c r="G13" s="18" t="s">
        <v>411</v>
      </c>
      <c r="H13" s="19">
        <v>7</v>
      </c>
    </row>
    <row r="14" spans="1:14" ht="48" thickBot="1" x14ac:dyDescent="0.3">
      <c r="A14" s="25"/>
      <c r="B14" s="28"/>
      <c r="C14" s="37"/>
      <c r="D14" s="37"/>
      <c r="E14" s="37"/>
      <c r="F14" s="37"/>
      <c r="G14" s="18" t="s">
        <v>347</v>
      </c>
      <c r="H14" s="19">
        <v>4</v>
      </c>
    </row>
    <row r="15" spans="1:14" ht="16.5" customHeight="1" x14ac:dyDescent="0.25">
      <c r="A15" s="25"/>
      <c r="B15" s="28"/>
      <c r="C15" s="37"/>
      <c r="D15" s="37"/>
      <c r="E15" s="37"/>
      <c r="F15" s="37"/>
      <c r="G15" s="30" t="s">
        <v>441</v>
      </c>
      <c r="H15" s="31"/>
    </row>
    <row r="16" spans="1:14" ht="34.5" customHeight="1" x14ac:dyDescent="0.25">
      <c r="A16" s="25"/>
      <c r="B16" s="28"/>
      <c r="C16" s="37"/>
      <c r="D16" s="37"/>
      <c r="E16" s="37"/>
      <c r="F16" s="37"/>
      <c r="G16" s="18" t="s">
        <v>440</v>
      </c>
      <c r="H16" s="19">
        <v>1</v>
      </c>
    </row>
    <row r="17" spans="1:8" ht="47.25" x14ac:dyDescent="0.25">
      <c r="A17" s="25"/>
      <c r="B17" s="28"/>
      <c r="C17" s="37"/>
      <c r="D17" s="37"/>
      <c r="E17" s="37"/>
      <c r="F17" s="37"/>
      <c r="G17" s="18" t="s">
        <v>439</v>
      </c>
      <c r="H17" s="19">
        <v>1</v>
      </c>
    </row>
    <row r="18" spans="1:8" ht="47.25" x14ac:dyDescent="0.25">
      <c r="A18" s="25"/>
      <c r="B18" s="28"/>
      <c r="C18" s="37"/>
      <c r="D18" s="37"/>
      <c r="E18" s="37"/>
      <c r="F18" s="37"/>
      <c r="G18" s="18" t="s">
        <v>438</v>
      </c>
      <c r="H18" s="19">
        <v>3</v>
      </c>
    </row>
    <row r="19" spans="1:8" ht="31.5" x14ac:dyDescent="0.25">
      <c r="A19" s="25"/>
      <c r="B19" s="28"/>
      <c r="C19" s="37"/>
      <c r="D19" s="37"/>
      <c r="E19" s="37"/>
      <c r="F19" s="37"/>
      <c r="G19" s="18" t="s">
        <v>437</v>
      </c>
      <c r="H19" s="19">
        <v>5</v>
      </c>
    </row>
    <row r="20" spans="1:8" ht="63" x14ac:dyDescent="0.25">
      <c r="A20" s="25"/>
      <c r="B20" s="28"/>
      <c r="C20" s="37"/>
      <c r="D20" s="37"/>
      <c r="E20" s="37"/>
      <c r="F20" s="37"/>
      <c r="G20" s="18" t="s">
        <v>436</v>
      </c>
      <c r="H20" s="19">
        <v>1</v>
      </c>
    </row>
    <row r="21" spans="1:8" ht="47.25" x14ac:dyDescent="0.25">
      <c r="A21" s="25"/>
      <c r="B21" s="28"/>
      <c r="C21" s="37"/>
      <c r="D21" s="37"/>
      <c r="E21" s="37"/>
      <c r="F21" s="37"/>
      <c r="G21" s="18" t="s">
        <v>435</v>
      </c>
      <c r="H21" s="19">
        <v>1</v>
      </c>
    </row>
    <row r="22" spans="1:8" ht="31.5" x14ac:dyDescent="0.25">
      <c r="A22" s="25"/>
      <c r="B22" s="28"/>
      <c r="C22" s="37"/>
      <c r="D22" s="37"/>
      <c r="E22" s="37"/>
      <c r="F22" s="37"/>
      <c r="G22" s="18" t="s">
        <v>434</v>
      </c>
      <c r="H22" s="19">
        <v>1</v>
      </c>
    </row>
    <row r="23" spans="1:8" ht="78.75" x14ac:dyDescent="0.25">
      <c r="A23" s="25"/>
      <c r="B23" s="28"/>
      <c r="C23" s="37"/>
      <c r="D23" s="37"/>
      <c r="E23" s="37"/>
      <c r="F23" s="37"/>
      <c r="G23" s="18" t="s">
        <v>433</v>
      </c>
      <c r="H23" s="19">
        <v>18</v>
      </c>
    </row>
    <row r="24" spans="1:8" ht="31.5" x14ac:dyDescent="0.25">
      <c r="A24" s="25"/>
      <c r="B24" s="28"/>
      <c r="C24" s="37"/>
      <c r="D24" s="37"/>
      <c r="E24" s="37"/>
      <c r="F24" s="37"/>
      <c r="G24" s="18" t="s">
        <v>432</v>
      </c>
      <c r="H24" s="19">
        <v>2</v>
      </c>
    </row>
    <row r="25" spans="1:8" ht="32.25" thickBot="1" x14ac:dyDescent="0.3">
      <c r="A25" s="25"/>
      <c r="B25" s="28"/>
      <c r="C25" s="37"/>
      <c r="D25" s="37"/>
      <c r="E25" s="37"/>
      <c r="F25" s="37"/>
      <c r="G25" s="18" t="s">
        <v>431</v>
      </c>
      <c r="H25" s="19">
        <v>3</v>
      </c>
    </row>
    <row r="26" spans="1:8" x14ac:dyDescent="0.25">
      <c r="A26" s="25"/>
      <c r="B26" s="28"/>
      <c r="C26" s="37"/>
      <c r="D26" s="37"/>
      <c r="E26" s="37"/>
      <c r="F26" s="37"/>
      <c r="G26" s="30" t="s">
        <v>255</v>
      </c>
      <c r="H26" s="31"/>
    </row>
    <row r="27" spans="1:8" ht="32.25" thickBot="1" x14ac:dyDescent="0.3">
      <c r="A27" s="25"/>
      <c r="B27" s="28"/>
      <c r="C27" s="37"/>
      <c r="D27" s="37"/>
      <c r="E27" s="37"/>
      <c r="F27" s="37"/>
      <c r="G27" s="18" t="s">
        <v>254</v>
      </c>
      <c r="H27" s="19">
        <v>2</v>
      </c>
    </row>
    <row r="28" spans="1:8" x14ac:dyDescent="0.25">
      <c r="A28" s="25"/>
      <c r="B28" s="28"/>
      <c r="C28" s="37"/>
      <c r="D28" s="37"/>
      <c r="E28" s="37"/>
      <c r="F28" s="37"/>
      <c r="G28" s="30" t="s">
        <v>224</v>
      </c>
      <c r="H28" s="31"/>
    </row>
    <row r="29" spans="1:8" ht="32.25" thickBot="1" x14ac:dyDescent="0.3">
      <c r="A29" s="25"/>
      <c r="B29" s="28"/>
      <c r="C29" s="37"/>
      <c r="D29" s="37"/>
      <c r="E29" s="37"/>
      <c r="F29" s="37"/>
      <c r="G29" s="18" t="s">
        <v>222</v>
      </c>
      <c r="H29" s="19">
        <v>1</v>
      </c>
    </row>
    <row r="30" spans="1:8" x14ac:dyDescent="0.25">
      <c r="A30" s="25"/>
      <c r="B30" s="28"/>
      <c r="C30" s="37"/>
      <c r="D30" s="37"/>
      <c r="E30" s="37"/>
      <c r="F30" s="37"/>
      <c r="G30" s="30" t="s">
        <v>221</v>
      </c>
      <c r="H30" s="31"/>
    </row>
    <row r="31" spans="1:8" ht="16.5" thickBot="1" x14ac:dyDescent="0.3">
      <c r="A31" s="25"/>
      <c r="B31" s="28"/>
      <c r="C31" s="37"/>
      <c r="D31" s="37"/>
      <c r="E31" s="37"/>
      <c r="F31" s="37"/>
      <c r="G31" s="18" t="s">
        <v>298</v>
      </c>
      <c r="H31" s="19">
        <v>3</v>
      </c>
    </row>
    <row r="32" spans="1:8" x14ac:dyDescent="0.25">
      <c r="A32" s="25"/>
      <c r="B32" s="28"/>
      <c r="C32" s="37"/>
      <c r="D32" s="37"/>
      <c r="E32" s="37"/>
      <c r="F32" s="37"/>
      <c r="G32" s="30" t="s">
        <v>216</v>
      </c>
      <c r="H32" s="31"/>
    </row>
    <row r="33" spans="1:9" ht="31.5" x14ac:dyDescent="0.25">
      <c r="A33" s="25"/>
      <c r="B33" s="28"/>
      <c r="C33" s="37"/>
      <c r="D33" s="37"/>
      <c r="E33" s="37"/>
      <c r="F33" s="37"/>
      <c r="G33" s="18" t="s">
        <v>262</v>
      </c>
      <c r="H33" s="19">
        <v>7</v>
      </c>
    </row>
    <row r="34" spans="1:9" x14ac:dyDescent="0.25">
      <c r="A34" s="25"/>
      <c r="B34" s="28"/>
      <c r="C34" s="37"/>
      <c r="D34" s="37"/>
      <c r="E34" s="37"/>
      <c r="F34" s="37"/>
      <c r="G34" s="18" t="s">
        <v>215</v>
      </c>
      <c r="H34" s="19">
        <v>7</v>
      </c>
    </row>
    <row r="35" spans="1:9" x14ac:dyDescent="0.25">
      <c r="A35" s="25"/>
      <c r="B35" s="28"/>
      <c r="C35" s="37"/>
      <c r="D35" s="37"/>
      <c r="E35" s="37"/>
      <c r="F35" s="37"/>
      <c r="G35" s="18" t="s">
        <v>214</v>
      </c>
      <c r="H35" s="19">
        <v>7</v>
      </c>
    </row>
    <row r="36" spans="1:9" ht="16.5" thickBot="1" x14ac:dyDescent="0.3">
      <c r="A36" s="25"/>
      <c r="B36" s="28"/>
      <c r="C36" s="38"/>
      <c r="D36" s="38"/>
      <c r="E36" s="38"/>
      <c r="F36" s="38"/>
      <c r="G36" s="32" t="s">
        <v>21</v>
      </c>
      <c r="H36" s="34">
        <f>SUM(H33:H35,H31,H29,H27,H16:H25,H13:H14)</f>
        <v>74</v>
      </c>
    </row>
    <row r="37" spans="1:9" ht="141" customHeight="1" thickBot="1" x14ac:dyDescent="0.3">
      <c r="A37" s="26"/>
      <c r="B37" s="29"/>
      <c r="C37" s="39" t="s">
        <v>430</v>
      </c>
      <c r="D37" s="39"/>
      <c r="E37" s="39"/>
      <c r="F37" s="40"/>
      <c r="G37" s="33"/>
      <c r="H37" s="35"/>
    </row>
    <row r="38" spans="1:9" ht="16.5" customHeight="1" x14ac:dyDescent="0.25">
      <c r="A38" s="24">
        <v>3</v>
      </c>
      <c r="B38" s="27" t="s">
        <v>422</v>
      </c>
      <c r="C38" s="36" t="s">
        <v>429</v>
      </c>
      <c r="D38" s="36" t="s">
        <v>428</v>
      </c>
      <c r="E38" s="36" t="s">
        <v>419</v>
      </c>
      <c r="F38" s="36" t="s">
        <v>427</v>
      </c>
      <c r="G38" s="30" t="s">
        <v>255</v>
      </c>
      <c r="H38" s="31"/>
    </row>
    <row r="39" spans="1:9" ht="32.25" thickBot="1" x14ac:dyDescent="0.3">
      <c r="A39" s="25"/>
      <c r="B39" s="28"/>
      <c r="C39" s="37"/>
      <c r="D39" s="37"/>
      <c r="E39" s="37"/>
      <c r="F39" s="37"/>
      <c r="G39" s="18" t="s">
        <v>254</v>
      </c>
      <c r="H39" s="19">
        <v>2</v>
      </c>
    </row>
    <row r="40" spans="1:9" x14ac:dyDescent="0.25">
      <c r="A40" s="25"/>
      <c r="B40" s="28"/>
      <c r="C40" s="37"/>
      <c r="D40" s="37"/>
      <c r="E40" s="37"/>
      <c r="F40" s="37"/>
      <c r="G40" s="30" t="s">
        <v>224</v>
      </c>
      <c r="H40" s="31"/>
    </row>
    <row r="41" spans="1:9" ht="32.25" thickBot="1" x14ac:dyDescent="0.3">
      <c r="A41" s="25"/>
      <c r="B41" s="28"/>
      <c r="C41" s="37"/>
      <c r="D41" s="37"/>
      <c r="E41" s="37"/>
      <c r="F41" s="37"/>
      <c r="G41" s="18" t="s">
        <v>222</v>
      </c>
      <c r="H41" s="19">
        <v>1</v>
      </c>
    </row>
    <row r="42" spans="1:9" x14ac:dyDescent="0.25">
      <c r="A42" s="25"/>
      <c r="B42" s="28"/>
      <c r="C42" s="37"/>
      <c r="D42" s="37"/>
      <c r="E42" s="37"/>
      <c r="F42" s="37"/>
      <c r="G42" s="30" t="s">
        <v>216</v>
      </c>
      <c r="H42" s="31"/>
    </row>
    <row r="43" spans="1:9" ht="32.25" thickBot="1" x14ac:dyDescent="0.3">
      <c r="A43" s="25"/>
      <c r="B43" s="28"/>
      <c r="C43" s="37"/>
      <c r="D43" s="37"/>
      <c r="E43" s="37"/>
      <c r="F43" s="37"/>
      <c r="G43" s="18" t="s">
        <v>262</v>
      </c>
      <c r="H43" s="19">
        <v>21</v>
      </c>
    </row>
    <row r="44" spans="1:9" x14ac:dyDescent="0.25">
      <c r="A44" s="25"/>
      <c r="B44" s="28"/>
      <c r="C44" s="37"/>
      <c r="D44" s="37"/>
      <c r="E44" s="37"/>
      <c r="F44" s="37"/>
      <c r="G44" s="30" t="s">
        <v>233</v>
      </c>
      <c r="H44" s="31"/>
    </row>
    <row r="45" spans="1:9" ht="31.5" x14ac:dyDescent="0.25">
      <c r="A45" s="25"/>
      <c r="B45" s="28"/>
      <c r="C45" s="37"/>
      <c r="D45" s="37"/>
      <c r="E45" s="37"/>
      <c r="F45" s="37"/>
      <c r="G45" s="20" t="s">
        <v>426</v>
      </c>
      <c r="H45" s="21">
        <v>5</v>
      </c>
      <c r="I45" s="62"/>
    </row>
    <row r="46" spans="1:9" ht="63" x14ac:dyDescent="0.25">
      <c r="A46" s="25"/>
      <c r="B46" s="28"/>
      <c r="C46" s="37"/>
      <c r="D46" s="37"/>
      <c r="E46" s="37"/>
      <c r="F46" s="37"/>
      <c r="G46" s="20" t="s">
        <v>425</v>
      </c>
      <c r="H46" s="21">
        <v>1</v>
      </c>
      <c r="I46" s="62"/>
    </row>
    <row r="47" spans="1:9" ht="31.5" x14ac:dyDescent="0.25">
      <c r="A47" s="25"/>
      <c r="B47" s="28"/>
      <c r="C47" s="37"/>
      <c r="D47" s="37"/>
      <c r="E47" s="37"/>
      <c r="F47" s="37"/>
      <c r="G47" s="20" t="s">
        <v>424</v>
      </c>
      <c r="H47" s="21">
        <v>3</v>
      </c>
      <c r="I47" s="62"/>
    </row>
    <row r="48" spans="1:9" ht="16.5" thickBot="1" x14ac:dyDescent="0.3">
      <c r="A48" s="25"/>
      <c r="B48" s="28"/>
      <c r="C48" s="38"/>
      <c r="D48" s="38"/>
      <c r="E48" s="38"/>
      <c r="F48" s="38"/>
      <c r="G48" s="32" t="s">
        <v>21</v>
      </c>
      <c r="H48" s="34">
        <f>SUM(H45:H47,H43,H41,H39)</f>
        <v>33</v>
      </c>
    </row>
    <row r="49" spans="1:9" ht="108" customHeight="1" thickBot="1" x14ac:dyDescent="0.3">
      <c r="A49" s="26"/>
      <c r="B49" s="29"/>
      <c r="C49" s="39" t="s">
        <v>423</v>
      </c>
      <c r="D49" s="39"/>
      <c r="E49" s="39"/>
      <c r="F49" s="40"/>
      <c r="G49" s="33"/>
      <c r="H49" s="35"/>
    </row>
    <row r="50" spans="1:9" ht="16.5" customHeight="1" x14ac:dyDescent="0.25">
      <c r="A50" s="24">
        <v>4</v>
      </c>
      <c r="B50" s="27" t="s">
        <v>422</v>
      </c>
      <c r="C50" s="36" t="s">
        <v>421</v>
      </c>
      <c r="D50" s="36" t="s">
        <v>420</v>
      </c>
      <c r="E50" s="36" t="s">
        <v>419</v>
      </c>
      <c r="F50" s="36" t="s">
        <v>418</v>
      </c>
      <c r="G50" s="30" t="s">
        <v>255</v>
      </c>
      <c r="H50" s="31"/>
    </row>
    <row r="51" spans="1:9" ht="50.25" customHeight="1" thickBot="1" x14ac:dyDescent="0.3">
      <c r="A51" s="25"/>
      <c r="B51" s="28"/>
      <c r="C51" s="37"/>
      <c r="D51" s="37"/>
      <c r="E51" s="37"/>
      <c r="F51" s="37"/>
      <c r="G51" s="20" t="s">
        <v>417</v>
      </c>
      <c r="H51" s="21">
        <v>2</v>
      </c>
      <c r="I51" s="62"/>
    </row>
    <row r="52" spans="1:9" x14ac:dyDescent="0.25">
      <c r="A52" s="25"/>
      <c r="B52" s="28"/>
      <c r="C52" s="37"/>
      <c r="D52" s="37"/>
      <c r="E52" s="37"/>
      <c r="F52" s="37"/>
      <c r="G52" s="30" t="s">
        <v>233</v>
      </c>
      <c r="H52" s="31"/>
      <c r="I52" s="61"/>
    </row>
    <row r="53" spans="1:9" ht="31.5" x14ac:dyDescent="0.25">
      <c r="A53" s="25"/>
      <c r="B53" s="28"/>
      <c r="C53" s="37"/>
      <c r="D53" s="37"/>
      <c r="E53" s="37"/>
      <c r="F53" s="37"/>
      <c r="G53" s="18" t="s">
        <v>353</v>
      </c>
      <c r="H53" s="21">
        <v>2</v>
      </c>
    </row>
    <row r="54" spans="1:9" ht="16.5" thickBot="1" x14ac:dyDescent="0.3">
      <c r="A54" s="25"/>
      <c r="B54" s="28"/>
      <c r="C54" s="38"/>
      <c r="D54" s="38"/>
      <c r="E54" s="38"/>
      <c r="F54" s="38"/>
      <c r="G54" s="32" t="s">
        <v>21</v>
      </c>
      <c r="H54" s="34">
        <f>SUM(H51:H51,H53:H53,)</f>
        <v>4</v>
      </c>
    </row>
    <row r="55" spans="1:9" ht="79.5" customHeight="1" thickBot="1" x14ac:dyDescent="0.3">
      <c r="A55" s="26"/>
      <c r="B55" s="29"/>
      <c r="C55" s="39" t="s">
        <v>416</v>
      </c>
      <c r="D55" s="39"/>
      <c r="E55" s="39"/>
      <c r="F55" s="40"/>
      <c r="G55" s="33"/>
      <c r="H55" s="35"/>
    </row>
    <row r="56" spans="1:9" ht="16.5" customHeight="1" x14ac:dyDescent="0.25">
      <c r="A56" s="24">
        <v>5</v>
      </c>
      <c r="B56" s="27" t="s">
        <v>237</v>
      </c>
      <c r="C56" s="36" t="s">
        <v>415</v>
      </c>
      <c r="D56" s="36" t="s">
        <v>414</v>
      </c>
      <c r="E56" s="36" t="s">
        <v>413</v>
      </c>
      <c r="F56" s="36" t="s">
        <v>412</v>
      </c>
      <c r="G56" s="30" t="s">
        <v>233</v>
      </c>
      <c r="H56" s="31"/>
    </row>
    <row r="57" spans="1:9" ht="31.5" x14ac:dyDescent="0.25">
      <c r="A57" s="25"/>
      <c r="B57" s="28"/>
      <c r="C57" s="37"/>
      <c r="D57" s="37"/>
      <c r="E57" s="37"/>
      <c r="F57" s="37"/>
      <c r="G57" s="18" t="s">
        <v>411</v>
      </c>
      <c r="H57" s="19">
        <v>8</v>
      </c>
    </row>
    <row r="58" spans="1:9" ht="31.5" x14ac:dyDescent="0.25">
      <c r="A58" s="25"/>
      <c r="B58" s="28"/>
      <c r="C58" s="37"/>
      <c r="D58" s="37"/>
      <c r="E58" s="37"/>
      <c r="F58" s="37"/>
      <c r="G58" s="18" t="s">
        <v>232</v>
      </c>
      <c r="H58" s="19">
        <v>6</v>
      </c>
    </row>
    <row r="59" spans="1:9" ht="48" thickBot="1" x14ac:dyDescent="0.3">
      <c r="A59" s="25"/>
      <c r="B59" s="28"/>
      <c r="C59" s="37"/>
      <c r="D59" s="37"/>
      <c r="E59" s="37"/>
      <c r="F59" s="37"/>
      <c r="G59" s="18" t="s">
        <v>347</v>
      </c>
      <c r="H59" s="19">
        <v>4</v>
      </c>
    </row>
    <row r="60" spans="1:9" x14ac:dyDescent="0.25">
      <c r="A60" s="25"/>
      <c r="B60" s="28"/>
      <c r="C60" s="37"/>
      <c r="D60" s="37"/>
      <c r="E60" s="37"/>
      <c r="F60" s="37"/>
      <c r="G60" s="30" t="s">
        <v>255</v>
      </c>
      <c r="H60" s="31"/>
    </row>
    <row r="61" spans="1:9" ht="32.25" thickBot="1" x14ac:dyDescent="0.3">
      <c r="A61" s="25"/>
      <c r="B61" s="28"/>
      <c r="C61" s="37"/>
      <c r="D61" s="37"/>
      <c r="E61" s="37"/>
      <c r="F61" s="37"/>
      <c r="G61" s="18" t="s">
        <v>254</v>
      </c>
      <c r="H61" s="19">
        <v>7</v>
      </c>
    </row>
    <row r="62" spans="1:9" x14ac:dyDescent="0.25">
      <c r="A62" s="25"/>
      <c r="B62" s="28"/>
      <c r="C62" s="37"/>
      <c r="D62" s="37"/>
      <c r="E62" s="37"/>
      <c r="F62" s="37"/>
      <c r="G62" s="30" t="s">
        <v>224</v>
      </c>
      <c r="H62" s="31"/>
    </row>
    <row r="63" spans="1:9" ht="32.25" thickBot="1" x14ac:dyDescent="0.3">
      <c r="A63" s="25"/>
      <c r="B63" s="28"/>
      <c r="C63" s="37"/>
      <c r="D63" s="37"/>
      <c r="E63" s="37"/>
      <c r="F63" s="37"/>
      <c r="G63" s="18" t="s">
        <v>222</v>
      </c>
      <c r="H63" s="19">
        <v>7</v>
      </c>
    </row>
    <row r="64" spans="1:9" ht="15.75" customHeight="1" x14ac:dyDescent="0.25">
      <c r="A64" s="25"/>
      <c r="B64" s="28"/>
      <c r="C64" s="37"/>
      <c r="D64" s="37"/>
      <c r="E64" s="37"/>
      <c r="F64" s="37"/>
      <c r="G64" s="30" t="s">
        <v>221</v>
      </c>
      <c r="H64" s="31"/>
    </row>
    <row r="65" spans="1:8" x14ac:dyDescent="0.25">
      <c r="A65" s="25"/>
      <c r="B65" s="28"/>
      <c r="C65" s="37"/>
      <c r="D65" s="37"/>
      <c r="E65" s="37"/>
      <c r="F65" s="37"/>
      <c r="G65" s="18" t="s">
        <v>298</v>
      </c>
      <c r="H65" s="19">
        <v>2</v>
      </c>
    </row>
    <row r="66" spans="1:8" ht="16.5" thickBot="1" x14ac:dyDescent="0.3">
      <c r="A66" s="25"/>
      <c r="B66" s="28"/>
      <c r="C66" s="38"/>
      <c r="D66" s="38"/>
      <c r="E66" s="38"/>
      <c r="F66" s="38"/>
      <c r="G66" s="32" t="s">
        <v>21</v>
      </c>
      <c r="H66" s="34">
        <f>SUM(H65,H63,H61,H57:H59)</f>
        <v>34</v>
      </c>
    </row>
    <row r="67" spans="1:8" ht="115.5" customHeight="1" thickBot="1" x14ac:dyDescent="0.3">
      <c r="A67" s="26"/>
      <c r="B67" s="29"/>
      <c r="C67" s="39" t="s">
        <v>410</v>
      </c>
      <c r="D67" s="39"/>
      <c r="E67" s="39"/>
      <c r="F67" s="40"/>
      <c r="G67" s="33"/>
      <c r="H67" s="35"/>
    </row>
    <row r="68" spans="1:8" ht="16.5" customHeight="1" x14ac:dyDescent="0.25">
      <c r="A68" s="24">
        <v>6</v>
      </c>
      <c r="B68" s="27" t="s">
        <v>212</v>
      </c>
      <c r="C68" s="36" t="s">
        <v>409</v>
      </c>
      <c r="D68" s="36" t="s">
        <v>408</v>
      </c>
      <c r="E68" s="36" t="s">
        <v>407</v>
      </c>
      <c r="F68" s="36" t="s">
        <v>406</v>
      </c>
      <c r="G68" s="30" t="s">
        <v>252</v>
      </c>
      <c r="H68" s="31"/>
    </row>
    <row r="69" spans="1:8" x14ac:dyDescent="0.25">
      <c r="A69" s="25"/>
      <c r="B69" s="28"/>
      <c r="C69" s="37"/>
      <c r="D69" s="37"/>
      <c r="E69" s="37"/>
      <c r="F69" s="37"/>
      <c r="G69" s="18" t="s">
        <v>405</v>
      </c>
      <c r="H69" s="19">
        <v>2</v>
      </c>
    </row>
    <row r="70" spans="1:8" ht="31.5" x14ac:dyDescent="0.25">
      <c r="A70" s="25"/>
      <c r="B70" s="28"/>
      <c r="C70" s="37"/>
      <c r="D70" s="37"/>
      <c r="E70" s="37"/>
      <c r="F70" s="37"/>
      <c r="G70" s="18" t="s">
        <v>404</v>
      </c>
      <c r="H70" s="19">
        <v>2</v>
      </c>
    </row>
    <row r="71" spans="1:8" ht="31.5" x14ac:dyDescent="0.25">
      <c r="A71" s="25"/>
      <c r="B71" s="28"/>
      <c r="C71" s="37"/>
      <c r="D71" s="37"/>
      <c r="E71" s="37"/>
      <c r="F71" s="37"/>
      <c r="G71" s="18" t="s">
        <v>369</v>
      </c>
      <c r="H71" s="19">
        <v>2</v>
      </c>
    </row>
    <row r="72" spans="1:8" x14ac:dyDescent="0.25">
      <c r="A72" s="25"/>
      <c r="B72" s="28"/>
      <c r="C72" s="37"/>
      <c r="D72" s="37"/>
      <c r="E72" s="37"/>
      <c r="F72" s="37"/>
      <c r="G72" s="18" t="s">
        <v>359</v>
      </c>
      <c r="H72" s="19">
        <v>1</v>
      </c>
    </row>
    <row r="73" spans="1:8" ht="31.5" x14ac:dyDescent="0.25">
      <c r="A73" s="25"/>
      <c r="B73" s="28"/>
      <c r="C73" s="37"/>
      <c r="D73" s="37"/>
      <c r="E73" s="37"/>
      <c r="F73" s="37"/>
      <c r="G73" s="18" t="s">
        <v>403</v>
      </c>
      <c r="H73" s="19">
        <v>2</v>
      </c>
    </row>
    <row r="74" spans="1:8" ht="31.5" x14ac:dyDescent="0.25">
      <c r="A74" s="25"/>
      <c r="B74" s="28"/>
      <c r="C74" s="37"/>
      <c r="D74" s="37"/>
      <c r="E74" s="37"/>
      <c r="F74" s="37"/>
      <c r="G74" s="18" t="s">
        <v>251</v>
      </c>
      <c r="H74" s="19">
        <v>1</v>
      </c>
    </row>
    <row r="75" spans="1:8" ht="48" thickBot="1" x14ac:dyDescent="0.3">
      <c r="A75" s="25"/>
      <c r="B75" s="28"/>
      <c r="C75" s="37"/>
      <c r="D75" s="37"/>
      <c r="E75" s="37"/>
      <c r="F75" s="37"/>
      <c r="G75" s="18" t="s">
        <v>250</v>
      </c>
      <c r="H75" s="19">
        <v>2</v>
      </c>
    </row>
    <row r="76" spans="1:8" x14ac:dyDescent="0.25">
      <c r="A76" s="25"/>
      <c r="B76" s="28"/>
      <c r="C76" s="37"/>
      <c r="D76" s="37"/>
      <c r="E76" s="37"/>
      <c r="F76" s="37"/>
      <c r="G76" s="30" t="s">
        <v>207</v>
      </c>
      <c r="H76" s="31"/>
    </row>
    <row r="77" spans="1:8" ht="31.5" x14ac:dyDescent="0.25">
      <c r="A77" s="25"/>
      <c r="B77" s="28"/>
      <c r="C77" s="37"/>
      <c r="D77" s="37"/>
      <c r="E77" s="37"/>
      <c r="F77" s="37"/>
      <c r="G77" s="18" t="s">
        <v>204</v>
      </c>
      <c r="H77" s="19">
        <v>8</v>
      </c>
    </row>
    <row r="78" spans="1:8" ht="31.5" x14ac:dyDescent="0.25">
      <c r="A78" s="25"/>
      <c r="B78" s="28"/>
      <c r="C78" s="37"/>
      <c r="D78" s="37"/>
      <c r="E78" s="37"/>
      <c r="F78" s="37"/>
      <c r="G78" s="18" t="s">
        <v>205</v>
      </c>
      <c r="H78" s="19">
        <v>3</v>
      </c>
    </row>
    <row r="79" spans="1:8" ht="58.5" customHeight="1" x14ac:dyDescent="0.25">
      <c r="A79" s="25"/>
      <c r="B79" s="28"/>
      <c r="C79" s="37"/>
      <c r="D79" s="37"/>
      <c r="E79" s="37"/>
      <c r="F79" s="37"/>
      <c r="G79" s="18" t="s">
        <v>402</v>
      </c>
      <c r="H79" s="19">
        <v>21</v>
      </c>
    </row>
    <row r="80" spans="1:8" x14ac:dyDescent="0.25">
      <c r="A80" s="25"/>
      <c r="B80" s="28"/>
      <c r="C80" s="37"/>
      <c r="D80" s="37"/>
      <c r="E80" s="37"/>
      <c r="F80" s="37"/>
      <c r="G80" s="60" t="s">
        <v>361</v>
      </c>
      <c r="H80" s="59"/>
    </row>
    <row r="81" spans="1:8" x14ac:dyDescent="0.25">
      <c r="A81" s="25"/>
      <c r="B81" s="28"/>
      <c r="C81" s="37"/>
      <c r="D81" s="37"/>
      <c r="E81" s="37"/>
      <c r="F81" s="37"/>
      <c r="G81" s="18" t="s">
        <v>391</v>
      </c>
      <c r="H81" s="19">
        <v>2</v>
      </c>
    </row>
    <row r="82" spans="1:8" x14ac:dyDescent="0.25">
      <c r="A82" s="25"/>
      <c r="B82" s="28"/>
      <c r="C82" s="37"/>
      <c r="D82" s="37"/>
      <c r="E82" s="37"/>
      <c r="F82" s="37"/>
      <c r="G82" s="18" t="s">
        <v>390</v>
      </c>
      <c r="H82" s="19">
        <v>2</v>
      </c>
    </row>
    <row r="83" spans="1:8" x14ac:dyDescent="0.25">
      <c r="A83" s="25"/>
      <c r="B83" s="28"/>
      <c r="C83" s="37"/>
      <c r="D83" s="37"/>
      <c r="E83" s="37"/>
      <c r="F83" s="37"/>
      <c r="G83" s="18" t="s">
        <v>389</v>
      </c>
      <c r="H83" s="19">
        <v>5</v>
      </c>
    </row>
    <row r="84" spans="1:8" x14ac:dyDescent="0.25">
      <c r="A84" s="25"/>
      <c r="B84" s="28"/>
      <c r="C84" s="37"/>
      <c r="D84" s="37"/>
      <c r="E84" s="37"/>
      <c r="F84" s="37"/>
      <c r="G84" s="18" t="s">
        <v>388</v>
      </c>
      <c r="H84" s="19">
        <v>2</v>
      </c>
    </row>
    <row r="85" spans="1:8" ht="16.5" thickBot="1" x14ac:dyDescent="0.3">
      <c r="A85" s="25"/>
      <c r="B85" s="28"/>
      <c r="C85" s="37"/>
      <c r="D85" s="37"/>
      <c r="E85" s="37"/>
      <c r="F85" s="37"/>
      <c r="G85" s="18" t="s">
        <v>360</v>
      </c>
      <c r="H85" s="19">
        <v>8</v>
      </c>
    </row>
    <row r="86" spans="1:8" x14ac:dyDescent="0.25">
      <c r="A86" s="25"/>
      <c r="B86" s="28"/>
      <c r="C86" s="37"/>
      <c r="D86" s="37"/>
      <c r="E86" s="37"/>
      <c r="F86" s="37"/>
      <c r="G86" s="30" t="s">
        <v>255</v>
      </c>
      <c r="H86" s="31"/>
    </row>
    <row r="87" spans="1:8" ht="31.5" x14ac:dyDescent="0.25">
      <c r="A87" s="25"/>
      <c r="B87" s="28"/>
      <c r="C87" s="37"/>
      <c r="D87" s="37"/>
      <c r="E87" s="37"/>
      <c r="F87" s="37"/>
      <c r="G87" s="18" t="s">
        <v>302</v>
      </c>
      <c r="H87" s="19">
        <v>3</v>
      </c>
    </row>
    <row r="88" spans="1:8" ht="16.5" thickBot="1" x14ac:dyDescent="0.3">
      <c r="A88" s="25"/>
      <c r="B88" s="28"/>
      <c r="C88" s="38"/>
      <c r="D88" s="38"/>
      <c r="E88" s="38"/>
      <c r="F88" s="38"/>
      <c r="G88" s="32" t="s">
        <v>21</v>
      </c>
      <c r="H88" s="34">
        <f>SUM(H69:H75,H77:H79,H81:H85,H87:H87,)</f>
        <v>66</v>
      </c>
    </row>
    <row r="89" spans="1:8" ht="114.75" customHeight="1" thickBot="1" x14ac:dyDescent="0.3">
      <c r="A89" s="26"/>
      <c r="B89" s="29"/>
      <c r="C89" s="39" t="s">
        <v>401</v>
      </c>
      <c r="D89" s="39"/>
      <c r="E89" s="39"/>
      <c r="F89" s="40"/>
      <c r="G89" s="33"/>
      <c r="H89" s="35"/>
    </row>
    <row r="90" spans="1:8" ht="16.5" customHeight="1" x14ac:dyDescent="0.25">
      <c r="A90" s="24">
        <v>7</v>
      </c>
      <c r="B90" s="27" t="s">
        <v>212</v>
      </c>
      <c r="C90" s="36" t="s">
        <v>400</v>
      </c>
      <c r="D90" s="36" t="s">
        <v>399</v>
      </c>
      <c r="E90" s="36" t="s">
        <v>398</v>
      </c>
      <c r="F90" s="36" t="s">
        <v>397</v>
      </c>
      <c r="G90" s="30" t="s">
        <v>233</v>
      </c>
      <c r="H90" s="31"/>
    </row>
    <row r="91" spans="1:8" ht="32.25" thickBot="1" x14ac:dyDescent="0.3">
      <c r="A91" s="25"/>
      <c r="B91" s="28"/>
      <c r="C91" s="37"/>
      <c r="D91" s="37"/>
      <c r="E91" s="37"/>
      <c r="F91" s="37"/>
      <c r="G91" s="18" t="s">
        <v>396</v>
      </c>
      <c r="H91" s="19">
        <v>5</v>
      </c>
    </row>
    <row r="92" spans="1:8" x14ac:dyDescent="0.25">
      <c r="A92" s="25"/>
      <c r="B92" s="28"/>
      <c r="C92" s="37"/>
      <c r="D92" s="37"/>
      <c r="E92" s="37"/>
      <c r="F92" s="37"/>
      <c r="G92" s="30" t="s">
        <v>395</v>
      </c>
      <c r="H92" s="31"/>
    </row>
    <row r="93" spans="1:8" x14ac:dyDescent="0.25">
      <c r="A93" s="25"/>
      <c r="B93" s="28"/>
      <c r="C93" s="37"/>
      <c r="D93" s="37"/>
      <c r="E93" s="37"/>
      <c r="F93" s="37"/>
      <c r="G93" s="18" t="s">
        <v>394</v>
      </c>
      <c r="H93" s="19">
        <v>5</v>
      </c>
    </row>
    <row r="94" spans="1:8" x14ac:dyDescent="0.25">
      <c r="A94" s="25"/>
      <c r="B94" s="28"/>
      <c r="C94" s="37"/>
      <c r="D94" s="37"/>
      <c r="E94" s="37"/>
      <c r="F94" s="37"/>
      <c r="G94" s="18" t="s">
        <v>393</v>
      </c>
      <c r="H94" s="19">
        <v>8</v>
      </c>
    </row>
    <row r="95" spans="1:8" ht="16.5" thickBot="1" x14ac:dyDescent="0.3">
      <c r="A95" s="25"/>
      <c r="B95" s="28"/>
      <c r="C95" s="37"/>
      <c r="D95" s="37"/>
      <c r="E95" s="37"/>
      <c r="F95" s="37"/>
      <c r="G95" s="18" t="s">
        <v>392</v>
      </c>
      <c r="H95" s="19">
        <v>5</v>
      </c>
    </row>
    <row r="96" spans="1:8" x14ac:dyDescent="0.25">
      <c r="A96" s="25"/>
      <c r="B96" s="28"/>
      <c r="C96" s="37"/>
      <c r="D96" s="37"/>
      <c r="E96" s="37"/>
      <c r="F96" s="37"/>
      <c r="G96" s="30" t="s">
        <v>361</v>
      </c>
      <c r="H96" s="31"/>
    </row>
    <row r="97" spans="1:8" x14ac:dyDescent="0.25">
      <c r="A97" s="25"/>
      <c r="B97" s="28"/>
      <c r="C97" s="37"/>
      <c r="D97" s="37"/>
      <c r="E97" s="37"/>
      <c r="F97" s="37"/>
      <c r="G97" s="18" t="s">
        <v>391</v>
      </c>
      <c r="H97" s="19">
        <v>6</v>
      </c>
    </row>
    <row r="98" spans="1:8" x14ac:dyDescent="0.25">
      <c r="A98" s="25"/>
      <c r="B98" s="28"/>
      <c r="C98" s="37"/>
      <c r="D98" s="37"/>
      <c r="E98" s="37"/>
      <c r="F98" s="37"/>
      <c r="G98" s="18" t="s">
        <v>390</v>
      </c>
      <c r="H98" s="19">
        <v>3</v>
      </c>
    </row>
    <row r="99" spans="1:8" x14ac:dyDescent="0.25">
      <c r="A99" s="25"/>
      <c r="B99" s="28"/>
      <c r="C99" s="37"/>
      <c r="D99" s="37"/>
      <c r="E99" s="37"/>
      <c r="F99" s="37"/>
      <c r="G99" s="18" t="s">
        <v>389</v>
      </c>
      <c r="H99" s="19">
        <v>5</v>
      </c>
    </row>
    <row r="100" spans="1:8" ht="16.5" thickBot="1" x14ac:dyDescent="0.3">
      <c r="A100" s="25"/>
      <c r="B100" s="28"/>
      <c r="C100" s="37"/>
      <c r="D100" s="37"/>
      <c r="E100" s="37"/>
      <c r="F100" s="37"/>
      <c r="G100" s="18" t="s">
        <v>388</v>
      </c>
      <c r="H100" s="19">
        <v>2</v>
      </c>
    </row>
    <row r="101" spans="1:8" x14ac:dyDescent="0.25">
      <c r="A101" s="25"/>
      <c r="B101" s="28"/>
      <c r="C101" s="37"/>
      <c r="D101" s="37"/>
      <c r="E101" s="37"/>
      <c r="F101" s="37"/>
      <c r="G101" s="30" t="s">
        <v>387</v>
      </c>
      <c r="H101" s="31"/>
    </row>
    <row r="102" spans="1:8" ht="31.5" x14ac:dyDescent="0.25">
      <c r="A102" s="25"/>
      <c r="B102" s="28"/>
      <c r="C102" s="37"/>
      <c r="D102" s="37"/>
      <c r="E102" s="37"/>
      <c r="F102" s="37"/>
      <c r="G102" s="18" t="s">
        <v>386</v>
      </c>
      <c r="H102" s="19">
        <v>3</v>
      </c>
    </row>
    <row r="103" spans="1:8" ht="31.5" x14ac:dyDescent="0.25">
      <c r="A103" s="25"/>
      <c r="B103" s="28"/>
      <c r="C103" s="37"/>
      <c r="D103" s="37"/>
      <c r="E103" s="37"/>
      <c r="F103" s="37"/>
      <c r="G103" s="18" t="s">
        <v>385</v>
      </c>
      <c r="H103" s="19">
        <v>2</v>
      </c>
    </row>
    <row r="104" spans="1:8" ht="31.5" x14ac:dyDescent="0.25">
      <c r="A104" s="25"/>
      <c r="B104" s="28"/>
      <c r="C104" s="37"/>
      <c r="D104" s="37"/>
      <c r="E104" s="37"/>
      <c r="F104" s="37"/>
      <c r="G104" s="18" t="s">
        <v>384</v>
      </c>
      <c r="H104" s="19">
        <v>7</v>
      </c>
    </row>
    <row r="105" spans="1:8" ht="31.5" x14ac:dyDescent="0.25">
      <c r="A105" s="25"/>
      <c r="B105" s="28"/>
      <c r="C105" s="37"/>
      <c r="D105" s="37"/>
      <c r="E105" s="37"/>
      <c r="F105" s="37"/>
      <c r="G105" s="18" t="s">
        <v>383</v>
      </c>
      <c r="H105" s="19">
        <v>1</v>
      </c>
    </row>
    <row r="106" spans="1:8" ht="31.5" x14ac:dyDescent="0.25">
      <c r="A106" s="25"/>
      <c r="B106" s="28"/>
      <c r="C106" s="37"/>
      <c r="D106" s="37"/>
      <c r="E106" s="37"/>
      <c r="F106" s="37"/>
      <c r="G106" s="18" t="s">
        <v>382</v>
      </c>
      <c r="H106" s="19">
        <v>4</v>
      </c>
    </row>
    <row r="107" spans="1:8" x14ac:dyDescent="0.25">
      <c r="A107" s="25"/>
      <c r="B107" s="28"/>
      <c r="C107" s="37"/>
      <c r="D107" s="37"/>
      <c r="E107" s="37"/>
      <c r="F107" s="37"/>
      <c r="G107" s="18" t="s">
        <v>381</v>
      </c>
      <c r="H107" s="19">
        <v>2</v>
      </c>
    </row>
    <row r="108" spans="1:8" x14ac:dyDescent="0.25">
      <c r="A108" s="25"/>
      <c r="B108" s="28"/>
      <c r="C108" s="37"/>
      <c r="D108" s="37"/>
      <c r="E108" s="37"/>
      <c r="F108" s="37"/>
      <c r="G108" s="18" t="s">
        <v>380</v>
      </c>
      <c r="H108" s="19">
        <v>7</v>
      </c>
    </row>
    <row r="109" spans="1:8" ht="31.5" x14ac:dyDescent="0.25">
      <c r="A109" s="25"/>
      <c r="B109" s="28"/>
      <c r="C109" s="37"/>
      <c r="D109" s="37"/>
      <c r="E109" s="37"/>
      <c r="F109" s="37"/>
      <c r="G109" s="18" t="s">
        <v>379</v>
      </c>
      <c r="H109" s="19">
        <v>2</v>
      </c>
    </row>
    <row r="110" spans="1:8" ht="16.5" thickBot="1" x14ac:dyDescent="0.3">
      <c r="A110" s="25"/>
      <c r="B110" s="28"/>
      <c r="C110" s="37"/>
      <c r="D110" s="37"/>
      <c r="E110" s="37"/>
      <c r="F110" s="37"/>
      <c r="G110" s="18" t="s">
        <v>378</v>
      </c>
      <c r="H110" s="19">
        <v>5</v>
      </c>
    </row>
    <row r="111" spans="1:8" x14ac:dyDescent="0.25">
      <c r="A111" s="25"/>
      <c r="B111" s="28"/>
      <c r="C111" s="37"/>
      <c r="D111" s="37"/>
      <c r="E111" s="37"/>
      <c r="F111" s="37"/>
      <c r="G111" s="30" t="s">
        <v>331</v>
      </c>
      <c r="H111" s="31"/>
    </row>
    <row r="112" spans="1:8" ht="31.5" x14ac:dyDescent="0.25">
      <c r="A112" s="25"/>
      <c r="B112" s="28"/>
      <c r="C112" s="37"/>
      <c r="D112" s="37"/>
      <c r="E112" s="37"/>
      <c r="F112" s="37"/>
      <c r="G112" s="18" t="s">
        <v>377</v>
      </c>
      <c r="H112" s="19">
        <v>7</v>
      </c>
    </row>
    <row r="113" spans="1:9" x14ac:dyDescent="0.25">
      <c r="A113" s="25"/>
      <c r="B113" s="28"/>
      <c r="C113" s="37"/>
      <c r="D113" s="37"/>
      <c r="E113" s="37"/>
      <c r="F113" s="37"/>
      <c r="G113" s="18" t="s">
        <v>376</v>
      </c>
      <c r="H113" s="19">
        <v>3</v>
      </c>
    </row>
    <row r="114" spans="1:9" ht="16.5" thickBot="1" x14ac:dyDescent="0.3">
      <c r="A114" s="25"/>
      <c r="B114" s="28"/>
      <c r="C114" s="37"/>
      <c r="D114" s="37"/>
      <c r="E114" s="37"/>
      <c r="F114" s="37"/>
      <c r="G114" s="18" t="s">
        <v>375</v>
      </c>
      <c r="H114" s="19">
        <v>5</v>
      </c>
    </row>
    <row r="115" spans="1:9" x14ac:dyDescent="0.25">
      <c r="A115" s="25"/>
      <c r="B115" s="28"/>
      <c r="C115" s="37"/>
      <c r="D115" s="37"/>
      <c r="E115" s="37"/>
      <c r="F115" s="37"/>
      <c r="G115" s="30" t="s">
        <v>255</v>
      </c>
      <c r="H115" s="31"/>
    </row>
    <row r="116" spans="1:9" ht="31.5" x14ac:dyDescent="0.25">
      <c r="A116" s="25"/>
      <c r="B116" s="28"/>
      <c r="C116" s="37"/>
      <c r="D116" s="37"/>
      <c r="E116" s="37"/>
      <c r="F116" s="37"/>
      <c r="G116" s="18" t="s">
        <v>254</v>
      </c>
      <c r="H116" s="19">
        <v>2</v>
      </c>
    </row>
    <row r="117" spans="1:9" ht="31.5" x14ac:dyDescent="0.25">
      <c r="A117" s="25"/>
      <c r="B117" s="28"/>
      <c r="C117" s="37"/>
      <c r="D117" s="37"/>
      <c r="E117" s="37"/>
      <c r="F117" s="37"/>
      <c r="G117" s="18" t="s">
        <v>308</v>
      </c>
      <c r="H117" s="19">
        <v>2</v>
      </c>
    </row>
    <row r="118" spans="1:9" ht="31.5" x14ac:dyDescent="0.25">
      <c r="A118" s="25"/>
      <c r="B118" s="28"/>
      <c r="C118" s="37"/>
      <c r="D118" s="37"/>
      <c r="E118" s="37"/>
      <c r="F118" s="37"/>
      <c r="G118" s="18" t="s">
        <v>307</v>
      </c>
      <c r="H118" s="19">
        <v>1</v>
      </c>
    </row>
    <row r="119" spans="1:9" ht="31.5" x14ac:dyDescent="0.25">
      <c r="A119" s="25"/>
      <c r="B119" s="28"/>
      <c r="C119" s="37"/>
      <c r="D119" s="37"/>
      <c r="E119" s="37"/>
      <c r="F119" s="37"/>
      <c r="G119" s="18" t="s">
        <v>306</v>
      </c>
      <c r="H119" s="19">
        <v>1</v>
      </c>
    </row>
    <row r="120" spans="1:9" ht="31.5" x14ac:dyDescent="0.25">
      <c r="A120" s="25"/>
      <c r="B120" s="28"/>
      <c r="C120" s="37"/>
      <c r="D120" s="37"/>
      <c r="E120" s="37"/>
      <c r="F120" s="37"/>
      <c r="G120" s="18" t="s">
        <v>305</v>
      </c>
      <c r="H120" s="19">
        <v>1</v>
      </c>
    </row>
    <row r="121" spans="1:9" ht="31.5" x14ac:dyDescent="0.25">
      <c r="A121" s="25"/>
      <c r="B121" s="28"/>
      <c r="C121" s="37"/>
      <c r="D121" s="37"/>
      <c r="E121" s="37"/>
      <c r="F121" s="37"/>
      <c r="G121" s="18" t="s">
        <v>304</v>
      </c>
      <c r="H121" s="19">
        <v>1</v>
      </c>
    </row>
    <row r="122" spans="1:9" ht="31.5" x14ac:dyDescent="0.25">
      <c r="A122" s="25"/>
      <c r="B122" s="28"/>
      <c r="C122" s="37"/>
      <c r="D122" s="37"/>
      <c r="E122" s="37"/>
      <c r="F122" s="37"/>
      <c r="G122" s="18" t="s">
        <v>303</v>
      </c>
      <c r="H122" s="19">
        <v>1</v>
      </c>
    </row>
    <row r="123" spans="1:9" ht="16.5" thickBot="1" x14ac:dyDescent="0.3">
      <c r="A123" s="25"/>
      <c r="B123" s="28"/>
      <c r="C123" s="38"/>
      <c r="D123" s="38"/>
      <c r="E123" s="38"/>
      <c r="F123" s="38"/>
      <c r="G123" s="32" t="s">
        <v>21</v>
      </c>
      <c r="H123" s="34">
        <f>SUM(H91:H91,H93:H95,H97:H100,H102:H110,H112:H114,H116:H122,)</f>
        <v>96</v>
      </c>
    </row>
    <row r="124" spans="1:9" ht="116.25" customHeight="1" thickBot="1" x14ac:dyDescent="0.3">
      <c r="A124" s="26"/>
      <c r="B124" s="29"/>
      <c r="C124" s="39" t="s">
        <v>374</v>
      </c>
      <c r="D124" s="39"/>
      <c r="E124" s="39"/>
      <c r="F124" s="40"/>
      <c r="G124" s="33"/>
      <c r="H124" s="35"/>
    </row>
    <row r="125" spans="1:9" ht="16.5" customHeight="1" x14ac:dyDescent="0.25">
      <c r="A125" s="24">
        <v>8</v>
      </c>
      <c r="B125" s="27" t="s">
        <v>229</v>
      </c>
      <c r="C125" s="36" t="s">
        <v>373</v>
      </c>
      <c r="D125" s="36" t="s">
        <v>372</v>
      </c>
      <c r="E125" s="36" t="s">
        <v>371</v>
      </c>
      <c r="F125" s="36" t="s">
        <v>370</v>
      </c>
      <c r="G125" s="30" t="s">
        <v>252</v>
      </c>
      <c r="H125" s="31"/>
    </row>
    <row r="126" spans="1:9" ht="31.5" x14ac:dyDescent="0.25">
      <c r="A126" s="25"/>
      <c r="B126" s="28"/>
      <c r="C126" s="37"/>
      <c r="D126" s="37"/>
      <c r="E126" s="37"/>
      <c r="F126" s="37"/>
      <c r="G126" s="18" t="s">
        <v>369</v>
      </c>
      <c r="H126" s="19">
        <v>1</v>
      </c>
      <c r="I126" s="57"/>
    </row>
    <row r="127" spans="1:9" ht="31.5" x14ac:dyDescent="0.25">
      <c r="A127" s="25"/>
      <c r="B127" s="28"/>
      <c r="C127" s="37"/>
      <c r="D127" s="37"/>
      <c r="E127" s="37"/>
      <c r="F127" s="37"/>
      <c r="G127" s="18" t="s">
        <v>251</v>
      </c>
      <c r="H127" s="19">
        <v>1</v>
      </c>
      <c r="I127" s="57"/>
    </row>
    <row r="128" spans="1:9" ht="32.25" thickBot="1" x14ac:dyDescent="0.3">
      <c r="A128" s="25"/>
      <c r="B128" s="28"/>
      <c r="C128" s="37"/>
      <c r="D128" s="37"/>
      <c r="E128" s="37"/>
      <c r="F128" s="37"/>
      <c r="G128" s="18" t="s">
        <v>368</v>
      </c>
      <c r="H128" s="19">
        <v>1</v>
      </c>
      <c r="I128" s="57"/>
    </row>
    <row r="129" spans="1:9" x14ac:dyDescent="0.25">
      <c r="A129" s="25"/>
      <c r="B129" s="28"/>
      <c r="C129" s="37"/>
      <c r="D129" s="37"/>
      <c r="E129" s="37"/>
      <c r="F129" s="37"/>
      <c r="G129" s="30" t="s">
        <v>279</v>
      </c>
      <c r="H129" s="31"/>
    </row>
    <row r="130" spans="1:9" ht="47.25" x14ac:dyDescent="0.25">
      <c r="A130" s="25"/>
      <c r="B130" s="28"/>
      <c r="C130" s="37"/>
      <c r="D130" s="37"/>
      <c r="E130" s="37"/>
      <c r="F130" s="37"/>
      <c r="G130" s="18" t="s">
        <v>278</v>
      </c>
      <c r="H130" s="58">
        <v>1</v>
      </c>
      <c r="I130" s="57"/>
    </row>
    <row r="131" spans="1:9" ht="16.5" thickBot="1" x14ac:dyDescent="0.3">
      <c r="A131" s="25"/>
      <c r="B131" s="28"/>
      <c r="C131" s="38"/>
      <c r="D131" s="38"/>
      <c r="E131" s="38"/>
      <c r="F131" s="38"/>
      <c r="G131" s="32" t="s">
        <v>21</v>
      </c>
      <c r="H131" s="34">
        <f>SUM(H126:H128,H130:H130)</f>
        <v>4</v>
      </c>
    </row>
    <row r="132" spans="1:9" ht="89.25" customHeight="1" thickBot="1" x14ac:dyDescent="0.3">
      <c r="A132" s="26"/>
      <c r="B132" s="29"/>
      <c r="C132" s="39" t="s">
        <v>367</v>
      </c>
      <c r="D132" s="39"/>
      <c r="E132" s="39"/>
      <c r="F132" s="40"/>
      <c r="G132" s="33"/>
      <c r="H132" s="35"/>
    </row>
    <row r="133" spans="1:9" ht="16.5" customHeight="1" x14ac:dyDescent="0.25">
      <c r="A133" s="24">
        <v>9</v>
      </c>
      <c r="B133" s="27" t="s">
        <v>212</v>
      </c>
      <c r="C133" s="36" t="s">
        <v>366</v>
      </c>
      <c r="D133" s="36" t="s">
        <v>365</v>
      </c>
      <c r="E133" s="36" t="s">
        <v>364</v>
      </c>
      <c r="F133" s="36" t="s">
        <v>363</v>
      </c>
      <c r="G133" s="30" t="s">
        <v>233</v>
      </c>
      <c r="H133" s="31"/>
    </row>
    <row r="134" spans="1:9" ht="38.25" customHeight="1" thickBot="1" x14ac:dyDescent="0.3">
      <c r="A134" s="25"/>
      <c r="B134" s="28"/>
      <c r="C134" s="37"/>
      <c r="D134" s="37"/>
      <c r="E134" s="37"/>
      <c r="F134" s="37"/>
      <c r="G134" s="18" t="s">
        <v>362</v>
      </c>
      <c r="H134" s="19">
        <v>10</v>
      </c>
    </row>
    <row r="135" spans="1:9" x14ac:dyDescent="0.25">
      <c r="A135" s="25"/>
      <c r="B135" s="28"/>
      <c r="C135" s="37"/>
      <c r="D135" s="37"/>
      <c r="E135" s="37"/>
      <c r="F135" s="37"/>
      <c r="G135" s="30" t="s">
        <v>361</v>
      </c>
      <c r="H135" s="31"/>
    </row>
    <row r="136" spans="1:9" ht="16.5" thickBot="1" x14ac:dyDescent="0.3">
      <c r="A136" s="25"/>
      <c r="B136" s="28"/>
      <c r="C136" s="37"/>
      <c r="D136" s="37"/>
      <c r="E136" s="37"/>
      <c r="F136" s="37"/>
      <c r="G136" s="18" t="s">
        <v>360</v>
      </c>
      <c r="H136" s="19">
        <v>1</v>
      </c>
    </row>
    <row r="137" spans="1:9" ht="15.75" customHeight="1" x14ac:dyDescent="0.25">
      <c r="A137" s="25"/>
      <c r="B137" s="28"/>
      <c r="C137" s="37"/>
      <c r="D137" s="37"/>
      <c r="E137" s="37"/>
      <c r="F137" s="37"/>
      <c r="G137" s="30" t="s">
        <v>252</v>
      </c>
      <c r="H137" s="31"/>
    </row>
    <row r="138" spans="1:9" x14ac:dyDescent="0.25">
      <c r="A138" s="25"/>
      <c r="B138" s="28"/>
      <c r="C138" s="37"/>
      <c r="D138" s="37"/>
      <c r="E138" s="37"/>
      <c r="F138" s="37"/>
      <c r="G138" s="18" t="s">
        <v>359</v>
      </c>
      <c r="H138" s="19">
        <v>1</v>
      </c>
    </row>
    <row r="139" spans="1:9" ht="31.5" x14ac:dyDescent="0.25">
      <c r="A139" s="25"/>
      <c r="B139" s="28"/>
      <c r="C139" s="37"/>
      <c r="D139" s="37"/>
      <c r="E139" s="37"/>
      <c r="F139" s="37"/>
      <c r="G139" s="18" t="s">
        <v>251</v>
      </c>
      <c r="H139" s="19">
        <v>1</v>
      </c>
    </row>
    <row r="140" spans="1:9" ht="16.5" thickBot="1" x14ac:dyDescent="0.3">
      <c r="A140" s="25"/>
      <c r="B140" s="28"/>
      <c r="C140" s="38"/>
      <c r="D140" s="38"/>
      <c r="E140" s="38"/>
      <c r="F140" s="38"/>
      <c r="G140" s="32" t="s">
        <v>21</v>
      </c>
      <c r="H140" s="34">
        <f>SUM(H134:H134,H136:H136,H138:H139)</f>
        <v>13</v>
      </c>
    </row>
    <row r="141" spans="1:9" ht="98.25" customHeight="1" thickBot="1" x14ac:dyDescent="0.3">
      <c r="A141" s="26"/>
      <c r="B141" s="29"/>
      <c r="C141" s="39" t="s">
        <v>358</v>
      </c>
      <c r="D141" s="39"/>
      <c r="E141" s="39"/>
      <c r="F141" s="40"/>
      <c r="G141" s="33"/>
      <c r="H141" s="35"/>
    </row>
    <row r="142" spans="1:9" ht="16.5" customHeight="1" x14ac:dyDescent="0.25">
      <c r="A142" s="24">
        <v>10</v>
      </c>
      <c r="B142" s="27" t="s">
        <v>237</v>
      </c>
      <c r="C142" s="36" t="s">
        <v>357</v>
      </c>
      <c r="D142" s="36" t="s">
        <v>356</v>
      </c>
      <c r="E142" s="36" t="s">
        <v>355</v>
      </c>
      <c r="F142" s="36" t="s">
        <v>354</v>
      </c>
      <c r="G142" s="30" t="s">
        <v>318</v>
      </c>
      <c r="H142" s="31"/>
    </row>
    <row r="143" spans="1:9" ht="32.25" thickBot="1" x14ac:dyDescent="0.3">
      <c r="A143" s="25"/>
      <c r="B143" s="28"/>
      <c r="C143" s="37"/>
      <c r="D143" s="37"/>
      <c r="E143" s="37"/>
      <c r="F143" s="37"/>
      <c r="G143" s="18" t="s">
        <v>311</v>
      </c>
      <c r="H143" s="19">
        <v>3</v>
      </c>
    </row>
    <row r="144" spans="1:9" x14ac:dyDescent="0.25">
      <c r="A144" s="25"/>
      <c r="B144" s="28"/>
      <c r="C144" s="37"/>
      <c r="D144" s="37"/>
      <c r="E144" s="37"/>
      <c r="F144" s="37"/>
      <c r="G144" s="30" t="s">
        <v>233</v>
      </c>
      <c r="H144" s="31"/>
    </row>
    <row r="145" spans="1:8" ht="31.5" x14ac:dyDescent="0.25">
      <c r="A145" s="25"/>
      <c r="B145" s="28"/>
      <c r="C145" s="37"/>
      <c r="D145" s="37"/>
      <c r="E145" s="37"/>
      <c r="F145" s="37"/>
      <c r="G145" s="18" t="s">
        <v>353</v>
      </c>
      <c r="H145" s="19">
        <v>3</v>
      </c>
    </row>
    <row r="146" spans="1:8" ht="193.5" customHeight="1" thickBot="1" x14ac:dyDescent="0.3">
      <c r="A146" s="25"/>
      <c r="B146" s="28"/>
      <c r="C146" s="38"/>
      <c r="D146" s="38"/>
      <c r="E146" s="38"/>
      <c r="F146" s="38"/>
      <c r="G146" s="32" t="s">
        <v>21</v>
      </c>
      <c r="H146" s="34">
        <f>SUM(H143:H143,H145:H145)</f>
        <v>6</v>
      </c>
    </row>
    <row r="147" spans="1:8" ht="83.25" customHeight="1" thickBot="1" x14ac:dyDescent="0.3">
      <c r="A147" s="26"/>
      <c r="B147" s="29"/>
      <c r="C147" s="39" t="s">
        <v>352</v>
      </c>
      <c r="D147" s="39"/>
      <c r="E147" s="39"/>
      <c r="F147" s="40"/>
      <c r="G147" s="33"/>
      <c r="H147" s="35"/>
    </row>
    <row r="148" spans="1:8" ht="16.5" customHeight="1" x14ac:dyDescent="0.25">
      <c r="A148" s="24">
        <v>11</v>
      </c>
      <c r="B148" s="27" t="s">
        <v>237</v>
      </c>
      <c r="C148" s="36" t="s">
        <v>351</v>
      </c>
      <c r="D148" s="36" t="s">
        <v>350</v>
      </c>
      <c r="E148" s="36" t="s">
        <v>349</v>
      </c>
      <c r="F148" s="36" t="s">
        <v>348</v>
      </c>
      <c r="G148" s="30" t="s">
        <v>233</v>
      </c>
      <c r="H148" s="31"/>
    </row>
    <row r="149" spans="1:8" ht="31.5" x14ac:dyDescent="0.25">
      <c r="A149" s="25"/>
      <c r="B149" s="28"/>
      <c r="C149" s="37"/>
      <c r="D149" s="37"/>
      <c r="E149" s="37"/>
      <c r="F149" s="37"/>
      <c r="G149" s="18" t="s">
        <v>232</v>
      </c>
      <c r="H149" s="19">
        <v>10</v>
      </c>
    </row>
    <row r="150" spans="1:8" ht="48" thickBot="1" x14ac:dyDescent="0.3">
      <c r="A150" s="25"/>
      <c r="B150" s="28"/>
      <c r="C150" s="37"/>
      <c r="D150" s="37"/>
      <c r="E150" s="37"/>
      <c r="F150" s="37"/>
      <c r="G150" s="18" t="s">
        <v>347</v>
      </c>
      <c r="H150" s="19">
        <v>1</v>
      </c>
    </row>
    <row r="151" spans="1:8" x14ac:dyDescent="0.25">
      <c r="A151" s="25"/>
      <c r="B151" s="28"/>
      <c r="C151" s="37"/>
      <c r="D151" s="37"/>
      <c r="E151" s="37"/>
      <c r="F151" s="37"/>
      <c r="G151" s="30" t="s">
        <v>346</v>
      </c>
      <c r="H151" s="31"/>
    </row>
    <row r="152" spans="1:8" ht="31.5" x14ac:dyDescent="0.25">
      <c r="A152" s="25"/>
      <c r="B152" s="28"/>
      <c r="C152" s="37"/>
      <c r="D152" s="37"/>
      <c r="E152" s="37"/>
      <c r="F152" s="37"/>
      <c r="G152" s="18" t="s">
        <v>345</v>
      </c>
      <c r="H152" s="19">
        <v>1</v>
      </c>
    </row>
    <row r="153" spans="1:8" ht="47.25" x14ac:dyDescent="0.25">
      <c r="A153" s="25"/>
      <c r="B153" s="28"/>
      <c r="C153" s="37"/>
      <c r="D153" s="37"/>
      <c r="E153" s="37"/>
      <c r="F153" s="37"/>
      <c r="G153" s="18" t="s">
        <v>344</v>
      </c>
      <c r="H153" s="19">
        <v>1</v>
      </c>
    </row>
    <row r="154" spans="1:8" ht="47.25" x14ac:dyDescent="0.25">
      <c r="A154" s="25"/>
      <c r="B154" s="28"/>
      <c r="C154" s="37"/>
      <c r="D154" s="37"/>
      <c r="E154" s="37"/>
      <c r="F154" s="37"/>
      <c r="G154" s="18" t="s">
        <v>343</v>
      </c>
      <c r="H154" s="19">
        <v>2</v>
      </c>
    </row>
    <row r="155" spans="1:8" ht="47.25" x14ac:dyDescent="0.25">
      <c r="A155" s="25"/>
      <c r="B155" s="28"/>
      <c r="C155" s="37"/>
      <c r="D155" s="37"/>
      <c r="E155" s="37"/>
      <c r="F155" s="37"/>
      <c r="G155" s="18" t="s">
        <v>342</v>
      </c>
      <c r="H155" s="19">
        <v>1</v>
      </c>
    </row>
    <row r="156" spans="1:8" ht="63" x14ac:dyDescent="0.25">
      <c r="A156" s="25"/>
      <c r="B156" s="28"/>
      <c r="C156" s="37"/>
      <c r="D156" s="37"/>
      <c r="E156" s="37"/>
      <c r="F156" s="37"/>
      <c r="G156" s="18" t="s">
        <v>341</v>
      </c>
      <c r="H156" s="19">
        <v>2</v>
      </c>
    </row>
    <row r="157" spans="1:8" ht="47.25" x14ac:dyDescent="0.25">
      <c r="A157" s="25"/>
      <c r="B157" s="28"/>
      <c r="C157" s="37"/>
      <c r="D157" s="37"/>
      <c r="E157" s="37"/>
      <c r="F157" s="37"/>
      <c r="G157" s="18" t="s">
        <v>340</v>
      </c>
      <c r="H157" s="19">
        <v>7</v>
      </c>
    </row>
    <row r="158" spans="1:8" x14ac:dyDescent="0.25">
      <c r="A158" s="25"/>
      <c r="B158" s="28"/>
      <c r="C158" s="37"/>
      <c r="D158" s="37"/>
      <c r="E158" s="37"/>
      <c r="F158" s="37"/>
      <c r="G158" s="18" t="s">
        <v>339</v>
      </c>
      <c r="H158" s="19">
        <v>1</v>
      </c>
    </row>
    <row r="159" spans="1:8" ht="31.5" x14ac:dyDescent="0.25">
      <c r="A159" s="25"/>
      <c r="B159" s="28"/>
      <c r="C159" s="37"/>
      <c r="D159" s="37"/>
      <c r="E159" s="37"/>
      <c r="F159" s="37"/>
      <c r="G159" s="18" t="s">
        <v>338</v>
      </c>
      <c r="H159" s="19">
        <v>3</v>
      </c>
    </row>
    <row r="160" spans="1:8" ht="63.75" thickBot="1" x14ac:dyDescent="0.3">
      <c r="A160" s="25"/>
      <c r="B160" s="28"/>
      <c r="C160" s="37"/>
      <c r="D160" s="37"/>
      <c r="E160" s="37"/>
      <c r="F160" s="37"/>
      <c r="G160" s="18" t="s">
        <v>337</v>
      </c>
      <c r="H160" s="19">
        <v>18</v>
      </c>
    </row>
    <row r="161" spans="1:8" x14ac:dyDescent="0.25">
      <c r="A161" s="25"/>
      <c r="B161" s="28"/>
      <c r="C161" s="37"/>
      <c r="D161" s="37"/>
      <c r="E161" s="37"/>
      <c r="F161" s="37"/>
      <c r="G161" s="30" t="s">
        <v>231</v>
      </c>
      <c r="H161" s="31"/>
    </row>
    <row r="162" spans="1:8" ht="31.5" x14ac:dyDescent="0.25">
      <c r="A162" s="25"/>
      <c r="B162" s="28"/>
      <c r="C162" s="37"/>
      <c r="D162" s="37"/>
      <c r="E162" s="37"/>
      <c r="F162" s="37"/>
      <c r="G162" s="18" t="s">
        <v>68</v>
      </c>
      <c r="H162" s="19">
        <v>5</v>
      </c>
    </row>
    <row r="163" spans="1:8" ht="31.5" x14ac:dyDescent="0.25">
      <c r="A163" s="25"/>
      <c r="B163" s="28"/>
      <c r="C163" s="37"/>
      <c r="D163" s="37"/>
      <c r="E163" s="37"/>
      <c r="F163" s="37"/>
      <c r="G163" s="18" t="s">
        <v>70</v>
      </c>
      <c r="H163" s="19">
        <v>4</v>
      </c>
    </row>
    <row r="164" spans="1:8" ht="31.5" x14ac:dyDescent="0.25">
      <c r="A164" s="25"/>
      <c r="B164" s="28"/>
      <c r="C164" s="37"/>
      <c r="D164" s="37"/>
      <c r="E164" s="37"/>
      <c r="F164" s="37"/>
      <c r="G164" s="18" t="s">
        <v>73</v>
      </c>
      <c r="H164" s="19">
        <v>3</v>
      </c>
    </row>
    <row r="165" spans="1:8" ht="32.25" thickBot="1" x14ac:dyDescent="0.3">
      <c r="A165" s="25"/>
      <c r="B165" s="28"/>
      <c r="C165" s="37"/>
      <c r="D165" s="37"/>
      <c r="E165" s="37"/>
      <c r="F165" s="37"/>
      <c r="G165" s="18" t="s">
        <v>138</v>
      </c>
      <c r="H165" s="19">
        <v>1</v>
      </c>
    </row>
    <row r="166" spans="1:8" x14ac:dyDescent="0.25">
      <c r="A166" s="25"/>
      <c r="B166" s="28"/>
      <c r="C166" s="37"/>
      <c r="D166" s="37"/>
      <c r="E166" s="37"/>
      <c r="F166" s="37"/>
      <c r="G166" s="30" t="s">
        <v>221</v>
      </c>
      <c r="H166" s="31"/>
    </row>
    <row r="167" spans="1:8" ht="16.5" thickBot="1" x14ac:dyDescent="0.3">
      <c r="A167" s="25"/>
      <c r="B167" s="28"/>
      <c r="C167" s="37"/>
      <c r="D167" s="37"/>
      <c r="E167" s="37"/>
      <c r="F167" s="37"/>
      <c r="G167" s="18" t="s">
        <v>298</v>
      </c>
      <c r="H167" s="19">
        <v>4</v>
      </c>
    </row>
    <row r="168" spans="1:8" x14ac:dyDescent="0.25">
      <c r="A168" s="25"/>
      <c r="B168" s="28"/>
      <c r="C168" s="37"/>
      <c r="D168" s="37"/>
      <c r="E168" s="37"/>
      <c r="F168" s="37"/>
      <c r="G168" s="30" t="s">
        <v>216</v>
      </c>
      <c r="H168" s="31"/>
    </row>
    <row r="169" spans="1:8" ht="31.5" x14ac:dyDescent="0.25">
      <c r="A169" s="25"/>
      <c r="B169" s="28"/>
      <c r="C169" s="37"/>
      <c r="D169" s="37"/>
      <c r="E169" s="37"/>
      <c r="F169" s="37"/>
      <c r="G169" s="18" t="s">
        <v>262</v>
      </c>
      <c r="H169" s="19">
        <v>7</v>
      </c>
    </row>
    <row r="170" spans="1:8" x14ac:dyDescent="0.25">
      <c r="A170" s="25"/>
      <c r="B170" s="28"/>
      <c r="C170" s="37"/>
      <c r="D170" s="37"/>
      <c r="E170" s="37"/>
      <c r="F170" s="37"/>
      <c r="G170" s="18" t="s">
        <v>215</v>
      </c>
      <c r="H170" s="19">
        <v>7</v>
      </c>
    </row>
    <row r="171" spans="1:8" x14ac:dyDescent="0.25">
      <c r="A171" s="25"/>
      <c r="B171" s="28"/>
      <c r="C171" s="37"/>
      <c r="D171" s="37"/>
      <c r="E171" s="37"/>
      <c r="F171" s="37"/>
      <c r="G171" s="18" t="s">
        <v>214</v>
      </c>
      <c r="H171" s="19">
        <v>7</v>
      </c>
    </row>
    <row r="172" spans="1:8" ht="16.5" thickBot="1" x14ac:dyDescent="0.3">
      <c r="A172" s="25"/>
      <c r="B172" s="28"/>
      <c r="C172" s="38"/>
      <c r="D172" s="38"/>
      <c r="E172" s="38"/>
      <c r="F172" s="38"/>
      <c r="G172" s="32" t="s">
        <v>21</v>
      </c>
      <c r="H172" s="34">
        <f>SUM(H169:H171,H167,H162:H165,H152:H160,H149:H150)</f>
        <v>85</v>
      </c>
    </row>
    <row r="173" spans="1:8" ht="114.75" customHeight="1" thickBot="1" x14ac:dyDescent="0.3">
      <c r="A173" s="26"/>
      <c r="B173" s="29"/>
      <c r="C173" s="39" t="s">
        <v>336</v>
      </c>
      <c r="D173" s="39"/>
      <c r="E173" s="39"/>
      <c r="F173" s="40"/>
      <c r="G173" s="33"/>
      <c r="H173" s="35"/>
    </row>
    <row r="174" spans="1:8" ht="16.5" customHeight="1" x14ac:dyDescent="0.25">
      <c r="A174" s="24">
        <v>12</v>
      </c>
      <c r="B174" s="27" t="s">
        <v>212</v>
      </c>
      <c r="C174" s="36" t="s">
        <v>335</v>
      </c>
      <c r="D174" s="36" t="s">
        <v>334</v>
      </c>
      <c r="E174" s="36" t="s">
        <v>333</v>
      </c>
      <c r="F174" s="36" t="s">
        <v>332</v>
      </c>
      <c r="G174" s="30" t="s">
        <v>233</v>
      </c>
      <c r="H174" s="31"/>
    </row>
    <row r="175" spans="1:8" ht="32.25" thickBot="1" x14ac:dyDescent="0.3">
      <c r="A175" s="25"/>
      <c r="B175" s="28"/>
      <c r="C175" s="37"/>
      <c r="D175" s="37"/>
      <c r="E175" s="37"/>
      <c r="F175" s="37"/>
      <c r="G175" s="18" t="s">
        <v>324</v>
      </c>
      <c r="H175" s="19">
        <v>4</v>
      </c>
    </row>
    <row r="176" spans="1:8" x14ac:dyDescent="0.25">
      <c r="A176" s="25"/>
      <c r="B176" s="28"/>
      <c r="C176" s="37"/>
      <c r="D176" s="37"/>
      <c r="E176" s="37"/>
      <c r="F176" s="37"/>
      <c r="G176" s="30" t="s">
        <v>331</v>
      </c>
      <c r="H176" s="31"/>
    </row>
    <row r="177" spans="1:8" ht="32.25" thickBot="1" x14ac:dyDescent="0.3">
      <c r="A177" s="25"/>
      <c r="B177" s="28"/>
      <c r="C177" s="37"/>
      <c r="D177" s="37"/>
      <c r="E177" s="37"/>
      <c r="F177" s="37"/>
      <c r="G177" s="18" t="s">
        <v>330</v>
      </c>
      <c r="H177" s="19">
        <v>3</v>
      </c>
    </row>
    <row r="178" spans="1:8" x14ac:dyDescent="0.25">
      <c r="A178" s="25"/>
      <c r="B178" s="28"/>
      <c r="C178" s="37"/>
      <c r="D178" s="37"/>
      <c r="E178" s="37"/>
      <c r="F178" s="37"/>
      <c r="G178" s="30" t="s">
        <v>255</v>
      </c>
      <c r="H178" s="31"/>
    </row>
    <row r="179" spans="1:8" ht="32.25" thickBot="1" x14ac:dyDescent="0.3">
      <c r="A179" s="25"/>
      <c r="B179" s="28"/>
      <c r="C179" s="37"/>
      <c r="D179" s="37"/>
      <c r="E179" s="37"/>
      <c r="F179" s="37"/>
      <c r="G179" s="18" t="s">
        <v>301</v>
      </c>
      <c r="H179" s="19">
        <v>4</v>
      </c>
    </row>
    <row r="180" spans="1:8" x14ac:dyDescent="0.25">
      <c r="A180" s="25"/>
      <c r="B180" s="28"/>
      <c r="C180" s="37"/>
      <c r="D180" s="37"/>
      <c r="E180" s="37"/>
      <c r="F180" s="37"/>
      <c r="G180" s="30" t="s">
        <v>224</v>
      </c>
      <c r="H180" s="31"/>
    </row>
    <row r="181" spans="1:8" ht="32.25" thickBot="1" x14ac:dyDescent="0.3">
      <c r="A181" s="25"/>
      <c r="B181" s="28"/>
      <c r="C181" s="37"/>
      <c r="D181" s="37"/>
      <c r="E181" s="37"/>
      <c r="F181" s="37"/>
      <c r="G181" s="18" t="s">
        <v>222</v>
      </c>
      <c r="H181" s="19">
        <v>1</v>
      </c>
    </row>
    <row r="182" spans="1:8" x14ac:dyDescent="0.25">
      <c r="A182" s="25"/>
      <c r="B182" s="28"/>
      <c r="C182" s="37"/>
      <c r="D182" s="37"/>
      <c r="E182" s="37"/>
      <c r="F182" s="37"/>
      <c r="G182" s="30" t="s">
        <v>221</v>
      </c>
      <c r="H182" s="31"/>
    </row>
    <row r="183" spans="1:8" x14ac:dyDescent="0.25">
      <c r="A183" s="25"/>
      <c r="B183" s="28"/>
      <c r="C183" s="37"/>
      <c r="D183" s="37"/>
      <c r="E183" s="37"/>
      <c r="F183" s="37"/>
      <c r="G183" s="18" t="s">
        <v>298</v>
      </c>
      <c r="H183" s="19">
        <v>1</v>
      </c>
    </row>
    <row r="184" spans="1:8" ht="16.5" thickBot="1" x14ac:dyDescent="0.3">
      <c r="A184" s="25"/>
      <c r="B184" s="28"/>
      <c r="C184" s="38"/>
      <c r="D184" s="38"/>
      <c r="E184" s="38"/>
      <c r="F184" s="38"/>
      <c r="G184" s="32" t="s">
        <v>21</v>
      </c>
      <c r="H184" s="34">
        <f>SUM(H183,H181,H179,H177,H175)</f>
        <v>13</v>
      </c>
    </row>
    <row r="185" spans="1:8" ht="150" customHeight="1" thickBot="1" x14ac:dyDescent="0.3">
      <c r="A185" s="26"/>
      <c r="B185" s="29"/>
      <c r="C185" s="39" t="s">
        <v>329</v>
      </c>
      <c r="D185" s="39"/>
      <c r="E185" s="39"/>
      <c r="F185" s="40"/>
      <c r="G185" s="33"/>
      <c r="H185" s="35"/>
    </row>
    <row r="186" spans="1:8" ht="16.5" customHeight="1" x14ac:dyDescent="0.25">
      <c r="A186" s="24">
        <v>13</v>
      </c>
      <c r="B186" s="27" t="s">
        <v>212</v>
      </c>
      <c r="C186" s="36" t="s">
        <v>328</v>
      </c>
      <c r="D186" s="36" t="s">
        <v>327</v>
      </c>
      <c r="E186" s="36" t="s">
        <v>326</v>
      </c>
      <c r="F186" s="36" t="s">
        <v>325</v>
      </c>
      <c r="G186" s="30" t="s">
        <v>233</v>
      </c>
      <c r="H186" s="31"/>
    </row>
    <row r="187" spans="1:8" ht="32.25" thickBot="1" x14ac:dyDescent="0.3">
      <c r="A187" s="25"/>
      <c r="B187" s="28"/>
      <c r="C187" s="37"/>
      <c r="D187" s="37"/>
      <c r="E187" s="37"/>
      <c r="F187" s="37"/>
      <c r="G187" s="18" t="s">
        <v>324</v>
      </c>
      <c r="H187" s="19">
        <v>1</v>
      </c>
    </row>
    <row r="188" spans="1:8" x14ac:dyDescent="0.25">
      <c r="A188" s="25"/>
      <c r="B188" s="28"/>
      <c r="C188" s="37"/>
      <c r="D188" s="37"/>
      <c r="E188" s="37"/>
      <c r="F188" s="37"/>
      <c r="G188" s="30" t="s">
        <v>216</v>
      </c>
      <c r="H188" s="31"/>
    </row>
    <row r="189" spans="1:8" ht="31.5" x14ac:dyDescent="0.25">
      <c r="A189" s="25"/>
      <c r="B189" s="28"/>
      <c r="C189" s="37"/>
      <c r="D189" s="37"/>
      <c r="E189" s="37"/>
      <c r="F189" s="37"/>
      <c r="G189" s="18" t="s">
        <v>262</v>
      </c>
      <c r="H189" s="19">
        <v>7</v>
      </c>
    </row>
    <row r="190" spans="1:8" x14ac:dyDescent="0.25">
      <c r="A190" s="25"/>
      <c r="B190" s="28"/>
      <c r="C190" s="37"/>
      <c r="D190" s="37"/>
      <c r="E190" s="37"/>
      <c r="F190" s="37"/>
      <c r="G190" s="18" t="s">
        <v>215</v>
      </c>
      <c r="H190" s="19">
        <v>1</v>
      </c>
    </row>
    <row r="191" spans="1:8" x14ac:dyDescent="0.25">
      <c r="A191" s="25"/>
      <c r="B191" s="28"/>
      <c r="C191" s="37"/>
      <c r="D191" s="37"/>
      <c r="E191" s="37"/>
      <c r="F191" s="37"/>
      <c r="G191" s="18" t="s">
        <v>214</v>
      </c>
      <c r="H191" s="19">
        <v>1</v>
      </c>
    </row>
    <row r="192" spans="1:8" ht="31.5" x14ac:dyDescent="0.25">
      <c r="A192" s="25"/>
      <c r="B192" s="28"/>
      <c r="C192" s="37"/>
      <c r="D192" s="37"/>
      <c r="E192" s="37"/>
      <c r="F192" s="37"/>
      <c r="G192" s="18" t="s">
        <v>261</v>
      </c>
      <c r="H192" s="19">
        <v>1</v>
      </c>
    </row>
    <row r="193" spans="1:8" ht="16.5" thickBot="1" x14ac:dyDescent="0.3">
      <c r="A193" s="25"/>
      <c r="B193" s="28"/>
      <c r="C193" s="38"/>
      <c r="D193" s="38"/>
      <c r="E193" s="38"/>
      <c r="F193" s="38"/>
      <c r="G193" s="32" t="s">
        <v>21</v>
      </c>
      <c r="H193" s="34">
        <f>SUM(H189:H192,H187)</f>
        <v>11</v>
      </c>
    </row>
    <row r="194" spans="1:8" ht="93" customHeight="1" thickBot="1" x14ac:dyDescent="0.3">
      <c r="A194" s="26"/>
      <c r="B194" s="29"/>
      <c r="C194" s="39" t="s">
        <v>323</v>
      </c>
      <c r="D194" s="39"/>
      <c r="E194" s="39"/>
      <c r="F194" s="40"/>
      <c r="G194" s="33"/>
      <c r="H194" s="35"/>
    </row>
    <row r="195" spans="1:8" ht="16.5" customHeight="1" x14ac:dyDescent="0.25">
      <c r="A195" s="24">
        <v>14</v>
      </c>
      <c r="B195" s="27" t="s">
        <v>229</v>
      </c>
      <c r="C195" s="36" t="s">
        <v>322</v>
      </c>
      <c r="D195" s="36" t="s">
        <v>321</v>
      </c>
      <c r="E195" s="36" t="s">
        <v>320</v>
      </c>
      <c r="F195" s="36" t="s">
        <v>319</v>
      </c>
      <c r="G195" s="30" t="s">
        <v>318</v>
      </c>
      <c r="H195" s="31"/>
    </row>
    <row r="196" spans="1:8" ht="31.5" x14ac:dyDescent="0.25">
      <c r="A196" s="25"/>
      <c r="B196" s="28"/>
      <c r="C196" s="37"/>
      <c r="D196" s="37"/>
      <c r="E196" s="37"/>
      <c r="F196" s="37"/>
      <c r="G196" s="18" t="s">
        <v>317</v>
      </c>
      <c r="H196" s="19">
        <v>4</v>
      </c>
    </row>
    <row r="197" spans="1:8" ht="47.25" x14ac:dyDescent="0.25">
      <c r="A197" s="25"/>
      <c r="B197" s="28"/>
      <c r="C197" s="37"/>
      <c r="D197" s="37"/>
      <c r="E197" s="37"/>
      <c r="F197" s="37"/>
      <c r="G197" s="18" t="s">
        <v>316</v>
      </c>
      <c r="H197" s="19">
        <v>20</v>
      </c>
    </row>
    <row r="198" spans="1:8" ht="31.5" x14ac:dyDescent="0.25">
      <c r="A198" s="25"/>
      <c r="B198" s="28"/>
      <c r="C198" s="37"/>
      <c r="D198" s="37"/>
      <c r="E198" s="37"/>
      <c r="F198" s="37"/>
      <c r="G198" s="18" t="s">
        <v>315</v>
      </c>
      <c r="H198" s="19">
        <v>5</v>
      </c>
    </row>
    <row r="199" spans="1:8" ht="31.5" x14ac:dyDescent="0.25">
      <c r="A199" s="25"/>
      <c r="B199" s="28"/>
      <c r="C199" s="37"/>
      <c r="D199" s="37"/>
      <c r="E199" s="37"/>
      <c r="F199" s="37"/>
      <c r="G199" s="18" t="s">
        <v>314</v>
      </c>
      <c r="H199" s="19">
        <v>5</v>
      </c>
    </row>
    <row r="200" spans="1:8" ht="31.5" x14ac:dyDescent="0.25">
      <c r="A200" s="25"/>
      <c r="B200" s="28"/>
      <c r="C200" s="37"/>
      <c r="D200" s="37"/>
      <c r="E200" s="37"/>
      <c r="F200" s="37"/>
      <c r="G200" s="18" t="s">
        <v>313</v>
      </c>
      <c r="H200" s="19">
        <v>5</v>
      </c>
    </row>
    <row r="201" spans="1:8" ht="31.5" x14ac:dyDescent="0.25">
      <c r="A201" s="25"/>
      <c r="B201" s="28"/>
      <c r="C201" s="37"/>
      <c r="D201" s="37"/>
      <c r="E201" s="37"/>
      <c r="F201" s="37"/>
      <c r="G201" s="18" t="s">
        <v>312</v>
      </c>
      <c r="H201" s="19">
        <v>3</v>
      </c>
    </row>
    <row r="202" spans="1:8" ht="31.5" x14ac:dyDescent="0.25">
      <c r="A202" s="25"/>
      <c r="B202" s="28"/>
      <c r="C202" s="37"/>
      <c r="D202" s="37"/>
      <c r="E202" s="37"/>
      <c r="F202" s="37"/>
      <c r="G202" s="18" t="s">
        <v>311</v>
      </c>
      <c r="H202" s="19">
        <v>2</v>
      </c>
    </row>
    <row r="203" spans="1:8" x14ac:dyDescent="0.25">
      <c r="A203" s="25"/>
      <c r="B203" s="28"/>
      <c r="C203" s="37"/>
      <c r="D203" s="37"/>
      <c r="E203" s="37"/>
      <c r="F203" s="37"/>
      <c r="G203" s="18" t="s">
        <v>310</v>
      </c>
      <c r="H203" s="19">
        <v>12</v>
      </c>
    </row>
    <row r="204" spans="1:8" ht="32.25" thickBot="1" x14ac:dyDescent="0.3">
      <c r="A204" s="25"/>
      <c r="B204" s="28"/>
      <c r="C204" s="37"/>
      <c r="D204" s="37"/>
      <c r="E204" s="37"/>
      <c r="F204" s="37"/>
      <c r="G204" s="18" t="s">
        <v>309</v>
      </c>
      <c r="H204" s="19">
        <v>14</v>
      </c>
    </row>
    <row r="205" spans="1:8" x14ac:dyDescent="0.25">
      <c r="A205" s="25"/>
      <c r="B205" s="28"/>
      <c r="C205" s="37"/>
      <c r="D205" s="37"/>
      <c r="E205" s="37"/>
      <c r="F205" s="37"/>
      <c r="G205" s="30" t="s">
        <v>255</v>
      </c>
      <c r="H205" s="31"/>
    </row>
    <row r="206" spans="1:8" ht="31.5" x14ac:dyDescent="0.25">
      <c r="A206" s="25"/>
      <c r="B206" s="28"/>
      <c r="C206" s="37"/>
      <c r="D206" s="37"/>
      <c r="E206" s="37"/>
      <c r="F206" s="37"/>
      <c r="G206" s="18" t="s">
        <v>308</v>
      </c>
      <c r="H206" s="19">
        <v>4</v>
      </c>
    </row>
    <row r="207" spans="1:8" ht="31.5" x14ac:dyDescent="0.25">
      <c r="A207" s="25"/>
      <c r="B207" s="28"/>
      <c r="C207" s="37"/>
      <c r="D207" s="37"/>
      <c r="E207" s="37"/>
      <c r="F207" s="37"/>
      <c r="G207" s="18" t="s">
        <v>307</v>
      </c>
      <c r="H207" s="19">
        <v>4</v>
      </c>
    </row>
    <row r="208" spans="1:8" ht="31.5" x14ac:dyDescent="0.25">
      <c r="A208" s="25"/>
      <c r="B208" s="28"/>
      <c r="C208" s="37"/>
      <c r="D208" s="37"/>
      <c r="E208" s="37"/>
      <c r="F208" s="37"/>
      <c r="G208" s="18" t="s">
        <v>306</v>
      </c>
      <c r="H208" s="19">
        <v>4</v>
      </c>
    </row>
    <row r="209" spans="1:8" ht="31.5" x14ac:dyDescent="0.25">
      <c r="A209" s="25"/>
      <c r="B209" s="28"/>
      <c r="C209" s="37"/>
      <c r="D209" s="37"/>
      <c r="E209" s="37"/>
      <c r="F209" s="37"/>
      <c r="G209" s="18" t="s">
        <v>305</v>
      </c>
      <c r="H209" s="19">
        <v>4</v>
      </c>
    </row>
    <row r="210" spans="1:8" ht="31.5" x14ac:dyDescent="0.25">
      <c r="A210" s="25"/>
      <c r="B210" s="28"/>
      <c r="C210" s="37"/>
      <c r="D210" s="37"/>
      <c r="E210" s="37"/>
      <c r="F210" s="37"/>
      <c r="G210" s="18" t="s">
        <v>304</v>
      </c>
      <c r="H210" s="19">
        <v>4</v>
      </c>
    </row>
    <row r="211" spans="1:8" ht="31.5" x14ac:dyDescent="0.25">
      <c r="A211" s="25"/>
      <c r="B211" s="28"/>
      <c r="C211" s="37"/>
      <c r="D211" s="37"/>
      <c r="E211" s="37"/>
      <c r="F211" s="37"/>
      <c r="G211" s="18" t="s">
        <v>303</v>
      </c>
      <c r="H211" s="19">
        <v>4</v>
      </c>
    </row>
    <row r="212" spans="1:8" ht="31.5" x14ac:dyDescent="0.25">
      <c r="A212" s="25"/>
      <c r="B212" s="28"/>
      <c r="C212" s="37"/>
      <c r="D212" s="37"/>
      <c r="E212" s="37"/>
      <c r="F212" s="37"/>
      <c r="G212" s="18" t="s">
        <v>302</v>
      </c>
      <c r="H212" s="19">
        <v>4</v>
      </c>
    </row>
    <row r="213" spans="1:8" ht="32.25" thickBot="1" x14ac:dyDescent="0.3">
      <c r="A213" s="25"/>
      <c r="B213" s="28"/>
      <c r="C213" s="37"/>
      <c r="D213" s="37"/>
      <c r="E213" s="37"/>
      <c r="F213" s="37"/>
      <c r="G213" s="18" t="s">
        <v>301</v>
      </c>
      <c r="H213" s="19">
        <v>3</v>
      </c>
    </row>
    <row r="214" spans="1:8" x14ac:dyDescent="0.25">
      <c r="A214" s="25"/>
      <c r="B214" s="28"/>
      <c r="C214" s="37"/>
      <c r="D214" s="37"/>
      <c r="E214" s="37"/>
      <c r="F214" s="37"/>
      <c r="G214" s="30" t="s">
        <v>224</v>
      </c>
      <c r="H214" s="31"/>
    </row>
    <row r="215" spans="1:8" ht="31.5" x14ac:dyDescent="0.25">
      <c r="A215" s="25"/>
      <c r="B215" s="28"/>
      <c r="C215" s="37"/>
      <c r="D215" s="37"/>
      <c r="E215" s="37"/>
      <c r="F215" s="37"/>
      <c r="G215" s="18" t="s">
        <v>223</v>
      </c>
      <c r="H215" s="19">
        <v>11</v>
      </c>
    </row>
    <row r="216" spans="1:8" x14ac:dyDescent="0.25">
      <c r="A216" s="25"/>
      <c r="B216" s="28"/>
      <c r="C216" s="37"/>
      <c r="D216" s="37"/>
      <c r="E216" s="37"/>
      <c r="F216" s="37"/>
      <c r="G216" s="18" t="s">
        <v>300</v>
      </c>
      <c r="H216" s="19">
        <v>15</v>
      </c>
    </row>
    <row r="217" spans="1:8" ht="47.25" x14ac:dyDescent="0.25">
      <c r="A217" s="25"/>
      <c r="B217" s="28"/>
      <c r="C217" s="37"/>
      <c r="D217" s="37"/>
      <c r="E217" s="37"/>
      <c r="F217" s="37"/>
      <c r="G217" s="18" t="s">
        <v>299</v>
      </c>
      <c r="H217" s="19">
        <v>10</v>
      </c>
    </row>
    <row r="218" spans="1:8" ht="32.25" thickBot="1" x14ac:dyDescent="0.3">
      <c r="A218" s="25"/>
      <c r="B218" s="28"/>
      <c r="C218" s="37"/>
      <c r="D218" s="37"/>
      <c r="E218" s="37"/>
      <c r="F218" s="37"/>
      <c r="G218" s="18" t="s">
        <v>222</v>
      </c>
      <c r="H218" s="19">
        <v>2</v>
      </c>
    </row>
    <row r="219" spans="1:8" x14ac:dyDescent="0.25">
      <c r="A219" s="25"/>
      <c r="B219" s="28"/>
      <c r="C219" s="37"/>
      <c r="D219" s="37"/>
      <c r="E219" s="37"/>
      <c r="F219" s="37"/>
      <c r="G219" s="30" t="s">
        <v>221</v>
      </c>
      <c r="H219" s="31"/>
    </row>
    <row r="220" spans="1:8" ht="31.5" x14ac:dyDescent="0.25">
      <c r="A220" s="25"/>
      <c r="B220" s="28"/>
      <c r="C220" s="37"/>
      <c r="D220" s="37"/>
      <c r="E220" s="37"/>
      <c r="F220" s="37"/>
      <c r="G220" s="18" t="s">
        <v>220</v>
      </c>
      <c r="H220" s="19">
        <v>4</v>
      </c>
    </row>
    <row r="221" spans="1:8" ht="31.5" x14ac:dyDescent="0.25">
      <c r="A221" s="25"/>
      <c r="B221" s="28"/>
      <c r="C221" s="37"/>
      <c r="D221" s="37"/>
      <c r="E221" s="37"/>
      <c r="F221" s="37"/>
      <c r="G221" s="18" t="s">
        <v>219</v>
      </c>
      <c r="H221" s="19">
        <v>4</v>
      </c>
    </row>
    <row r="222" spans="1:8" ht="31.5" x14ac:dyDescent="0.25">
      <c r="A222" s="25"/>
      <c r="B222" s="28"/>
      <c r="C222" s="37"/>
      <c r="D222" s="37"/>
      <c r="E222" s="37"/>
      <c r="F222" s="37"/>
      <c r="G222" s="18" t="s">
        <v>218</v>
      </c>
      <c r="H222" s="19">
        <v>4</v>
      </c>
    </row>
    <row r="223" spans="1:8" ht="31.5" x14ac:dyDescent="0.25">
      <c r="A223" s="25"/>
      <c r="B223" s="28"/>
      <c r="C223" s="37"/>
      <c r="D223" s="37"/>
      <c r="E223" s="37"/>
      <c r="F223" s="37"/>
      <c r="G223" s="18" t="s">
        <v>217</v>
      </c>
      <c r="H223" s="19">
        <v>4</v>
      </c>
    </row>
    <row r="224" spans="1:8" ht="16.5" thickBot="1" x14ac:dyDescent="0.3">
      <c r="A224" s="25"/>
      <c r="B224" s="28"/>
      <c r="C224" s="37"/>
      <c r="D224" s="37"/>
      <c r="E224" s="37"/>
      <c r="F224" s="37"/>
      <c r="G224" s="18" t="s">
        <v>298</v>
      </c>
      <c r="H224" s="19">
        <v>2</v>
      </c>
    </row>
    <row r="225" spans="1:8" x14ac:dyDescent="0.25">
      <c r="A225" s="25"/>
      <c r="B225" s="28"/>
      <c r="C225" s="37"/>
      <c r="D225" s="37"/>
      <c r="E225" s="37"/>
      <c r="F225" s="37"/>
      <c r="G225" s="30" t="s">
        <v>297</v>
      </c>
      <c r="H225" s="31"/>
    </row>
    <row r="226" spans="1:8" ht="31.5" x14ac:dyDescent="0.25">
      <c r="A226" s="25"/>
      <c r="B226" s="28"/>
      <c r="C226" s="37"/>
      <c r="D226" s="37"/>
      <c r="E226" s="37"/>
      <c r="F226" s="37"/>
      <c r="G226" s="18" t="s">
        <v>296</v>
      </c>
      <c r="H226" s="19">
        <v>3</v>
      </c>
    </row>
    <row r="227" spans="1:8" x14ac:dyDescent="0.25">
      <c r="A227" s="25"/>
      <c r="B227" s="28"/>
      <c r="C227" s="37"/>
      <c r="D227" s="37"/>
      <c r="E227" s="37"/>
      <c r="F227" s="37"/>
      <c r="G227" s="18" t="s">
        <v>295</v>
      </c>
      <c r="H227" s="19">
        <v>3</v>
      </c>
    </row>
    <row r="228" spans="1:8" ht="31.5" x14ac:dyDescent="0.25">
      <c r="A228" s="25"/>
      <c r="B228" s="28"/>
      <c r="C228" s="37"/>
      <c r="D228" s="37"/>
      <c r="E228" s="37"/>
      <c r="F228" s="37"/>
      <c r="G228" s="18" t="s">
        <v>294</v>
      </c>
      <c r="H228" s="19">
        <v>3</v>
      </c>
    </row>
    <row r="229" spans="1:8" ht="47.25" x14ac:dyDescent="0.25">
      <c r="A229" s="25"/>
      <c r="B229" s="28"/>
      <c r="C229" s="37"/>
      <c r="D229" s="37"/>
      <c r="E229" s="37"/>
      <c r="F229" s="37"/>
      <c r="G229" s="18" t="s">
        <v>293</v>
      </c>
      <c r="H229" s="19">
        <v>3</v>
      </c>
    </row>
    <row r="230" spans="1:8" ht="47.25" x14ac:dyDescent="0.25">
      <c r="A230" s="25"/>
      <c r="B230" s="28"/>
      <c r="C230" s="37"/>
      <c r="D230" s="37"/>
      <c r="E230" s="37"/>
      <c r="F230" s="37"/>
      <c r="G230" s="18" t="s">
        <v>292</v>
      </c>
      <c r="H230" s="19">
        <v>3</v>
      </c>
    </row>
    <row r="231" spans="1:8" ht="32.25" thickBot="1" x14ac:dyDescent="0.3">
      <c r="A231" s="25"/>
      <c r="B231" s="28"/>
      <c r="C231" s="37"/>
      <c r="D231" s="37"/>
      <c r="E231" s="37"/>
      <c r="F231" s="37"/>
      <c r="G231" s="18" t="s">
        <v>291</v>
      </c>
      <c r="H231" s="19">
        <v>3</v>
      </c>
    </row>
    <row r="232" spans="1:8" x14ac:dyDescent="0.25">
      <c r="A232" s="25"/>
      <c r="B232" s="28"/>
      <c r="C232" s="37"/>
      <c r="D232" s="37"/>
      <c r="E232" s="37"/>
      <c r="F232" s="37"/>
      <c r="G232" s="30" t="s">
        <v>290</v>
      </c>
      <c r="H232" s="31"/>
    </row>
    <row r="233" spans="1:8" ht="31.5" x14ac:dyDescent="0.25">
      <c r="A233" s="25"/>
      <c r="B233" s="28"/>
      <c r="C233" s="37"/>
      <c r="D233" s="37"/>
      <c r="E233" s="37"/>
      <c r="F233" s="37"/>
      <c r="G233" s="18" t="s">
        <v>289</v>
      </c>
      <c r="H233" s="19">
        <v>1</v>
      </c>
    </row>
    <row r="234" spans="1:8" ht="31.5" x14ac:dyDescent="0.25">
      <c r="A234" s="25"/>
      <c r="B234" s="28"/>
      <c r="C234" s="37"/>
      <c r="D234" s="37"/>
      <c r="E234" s="37"/>
      <c r="F234" s="37"/>
      <c r="G234" s="18" t="s">
        <v>288</v>
      </c>
      <c r="H234" s="19">
        <v>2</v>
      </c>
    </row>
    <row r="235" spans="1:8" ht="47.25" x14ac:dyDescent="0.25">
      <c r="A235" s="25"/>
      <c r="B235" s="28"/>
      <c r="C235" s="37"/>
      <c r="D235" s="37"/>
      <c r="E235" s="37"/>
      <c r="F235" s="37"/>
      <c r="G235" s="18" t="s">
        <v>287</v>
      </c>
      <c r="H235" s="19">
        <v>1</v>
      </c>
    </row>
    <row r="236" spans="1:8" ht="31.5" x14ac:dyDescent="0.25">
      <c r="A236" s="25"/>
      <c r="B236" s="28"/>
      <c r="C236" s="37"/>
      <c r="D236" s="37"/>
      <c r="E236" s="37"/>
      <c r="F236" s="37"/>
      <c r="G236" s="18" t="s">
        <v>286</v>
      </c>
      <c r="H236" s="19">
        <v>1</v>
      </c>
    </row>
    <row r="237" spans="1:8" x14ac:dyDescent="0.25">
      <c r="A237" s="25"/>
      <c r="B237" s="28"/>
      <c r="C237" s="37"/>
      <c r="D237" s="37"/>
      <c r="E237" s="37"/>
      <c r="F237" s="37"/>
      <c r="G237" s="18" t="s">
        <v>285</v>
      </c>
      <c r="H237" s="19">
        <v>2</v>
      </c>
    </row>
    <row r="238" spans="1:8" x14ac:dyDescent="0.25">
      <c r="A238" s="25"/>
      <c r="B238" s="28"/>
      <c r="C238" s="37"/>
      <c r="D238" s="37"/>
      <c r="E238" s="37"/>
      <c r="F238" s="37"/>
      <c r="G238" s="18" t="s">
        <v>284</v>
      </c>
      <c r="H238" s="19">
        <v>3</v>
      </c>
    </row>
    <row r="239" spans="1:8" ht="31.5" x14ac:dyDescent="0.25">
      <c r="A239" s="25"/>
      <c r="B239" s="28"/>
      <c r="C239" s="37"/>
      <c r="D239" s="37"/>
      <c r="E239" s="37"/>
      <c r="F239" s="37"/>
      <c r="G239" s="18" t="s">
        <v>283</v>
      </c>
      <c r="H239" s="19">
        <v>1</v>
      </c>
    </row>
    <row r="240" spans="1:8" ht="31.5" x14ac:dyDescent="0.25">
      <c r="A240" s="25"/>
      <c r="B240" s="28"/>
      <c r="C240" s="37"/>
      <c r="D240" s="37"/>
      <c r="E240" s="37"/>
      <c r="F240" s="37"/>
      <c r="G240" s="18" t="s">
        <v>282</v>
      </c>
      <c r="H240" s="19">
        <v>2</v>
      </c>
    </row>
    <row r="241" spans="1:8" ht="31.5" x14ac:dyDescent="0.25">
      <c r="A241" s="25"/>
      <c r="B241" s="28"/>
      <c r="C241" s="37"/>
      <c r="D241" s="37"/>
      <c r="E241" s="37"/>
      <c r="F241" s="37"/>
      <c r="G241" s="18" t="s">
        <v>281</v>
      </c>
      <c r="H241" s="19">
        <v>2</v>
      </c>
    </row>
    <row r="242" spans="1:8" ht="63.75" thickBot="1" x14ac:dyDescent="0.3">
      <c r="A242" s="25"/>
      <c r="B242" s="28"/>
      <c r="C242" s="37"/>
      <c r="D242" s="37"/>
      <c r="E242" s="37"/>
      <c r="F242" s="37"/>
      <c r="G242" s="18" t="s">
        <v>280</v>
      </c>
      <c r="H242" s="19">
        <v>3</v>
      </c>
    </row>
    <row r="243" spans="1:8" x14ac:dyDescent="0.25">
      <c r="A243" s="25"/>
      <c r="B243" s="28"/>
      <c r="C243" s="37"/>
      <c r="D243" s="37"/>
      <c r="E243" s="37"/>
      <c r="F243" s="37"/>
      <c r="G243" s="30" t="s">
        <v>279</v>
      </c>
      <c r="H243" s="31"/>
    </row>
    <row r="244" spans="1:8" ht="47.25" x14ac:dyDescent="0.25">
      <c r="A244" s="25"/>
      <c r="B244" s="28"/>
      <c r="C244" s="37"/>
      <c r="D244" s="37"/>
      <c r="E244" s="37"/>
      <c r="F244" s="37"/>
      <c r="G244" s="18" t="s">
        <v>278</v>
      </c>
      <c r="H244" s="19">
        <v>1</v>
      </c>
    </row>
    <row r="245" spans="1:8" x14ac:dyDescent="0.25">
      <c r="A245" s="25"/>
      <c r="B245" s="28"/>
      <c r="C245" s="37"/>
      <c r="D245" s="37"/>
      <c r="E245" s="37"/>
      <c r="F245" s="37"/>
      <c r="G245" s="18" t="s">
        <v>277</v>
      </c>
      <c r="H245" s="19">
        <v>2</v>
      </c>
    </row>
    <row r="246" spans="1:8" x14ac:dyDescent="0.25">
      <c r="A246" s="25"/>
      <c r="B246" s="28"/>
      <c r="C246" s="37"/>
      <c r="D246" s="37"/>
      <c r="E246" s="37"/>
      <c r="F246" s="37"/>
      <c r="G246" s="18" t="s">
        <v>276</v>
      </c>
      <c r="H246" s="19">
        <v>2</v>
      </c>
    </row>
    <row r="247" spans="1:8" ht="63" x14ac:dyDescent="0.25">
      <c r="A247" s="25"/>
      <c r="B247" s="28"/>
      <c r="C247" s="37"/>
      <c r="D247" s="37"/>
      <c r="E247" s="37"/>
      <c r="F247" s="37"/>
      <c r="G247" s="18" t="s">
        <v>275</v>
      </c>
      <c r="H247" s="19">
        <v>3</v>
      </c>
    </row>
    <row r="248" spans="1:8" ht="63" x14ac:dyDescent="0.25">
      <c r="A248" s="25"/>
      <c r="B248" s="28"/>
      <c r="C248" s="37"/>
      <c r="D248" s="37"/>
      <c r="E248" s="37"/>
      <c r="F248" s="37"/>
      <c r="G248" s="18" t="s">
        <v>274</v>
      </c>
      <c r="H248" s="19">
        <v>3</v>
      </c>
    </row>
    <row r="249" spans="1:8" x14ac:dyDescent="0.25">
      <c r="A249" s="25"/>
      <c r="B249" s="28"/>
      <c r="C249" s="37"/>
      <c r="D249" s="37"/>
      <c r="E249" s="37"/>
      <c r="F249" s="37"/>
      <c r="G249" s="18" t="s">
        <v>273</v>
      </c>
      <c r="H249" s="19">
        <v>2</v>
      </c>
    </row>
    <row r="250" spans="1:8" ht="31.5" x14ac:dyDescent="0.25">
      <c r="A250" s="25"/>
      <c r="B250" s="28"/>
      <c r="C250" s="37"/>
      <c r="D250" s="37"/>
      <c r="E250" s="37"/>
      <c r="F250" s="37"/>
      <c r="G250" s="18" t="s">
        <v>272</v>
      </c>
      <c r="H250" s="19">
        <v>2</v>
      </c>
    </row>
    <row r="251" spans="1:8" ht="32.25" thickBot="1" x14ac:dyDescent="0.3">
      <c r="A251" s="25"/>
      <c r="B251" s="28"/>
      <c r="C251" s="37"/>
      <c r="D251" s="37"/>
      <c r="E251" s="37"/>
      <c r="F251" s="37"/>
      <c r="G251" s="18" t="s">
        <v>271</v>
      </c>
      <c r="H251" s="19">
        <v>2</v>
      </c>
    </row>
    <row r="252" spans="1:8" x14ac:dyDescent="0.25">
      <c r="A252" s="25"/>
      <c r="B252" s="28"/>
      <c r="C252" s="37"/>
      <c r="D252" s="37"/>
      <c r="E252" s="37"/>
      <c r="F252" s="37"/>
      <c r="G252" s="30" t="s">
        <v>270</v>
      </c>
      <c r="H252" s="31"/>
    </row>
    <row r="253" spans="1:8" ht="31.5" x14ac:dyDescent="0.25">
      <c r="A253" s="25"/>
      <c r="B253" s="28"/>
      <c r="C253" s="37"/>
      <c r="D253" s="37"/>
      <c r="E253" s="37"/>
      <c r="F253" s="37"/>
      <c r="G253" s="18" t="s">
        <v>269</v>
      </c>
      <c r="H253" s="19">
        <v>2</v>
      </c>
    </row>
    <row r="254" spans="1:8" ht="31.5" x14ac:dyDescent="0.25">
      <c r="A254" s="25"/>
      <c r="B254" s="28"/>
      <c r="C254" s="37"/>
      <c r="D254" s="37"/>
      <c r="E254" s="37"/>
      <c r="F254" s="37"/>
      <c r="G254" s="18" t="s">
        <v>268</v>
      </c>
      <c r="H254" s="19">
        <v>2</v>
      </c>
    </row>
    <row r="255" spans="1:8" ht="78.75" x14ac:dyDescent="0.25">
      <c r="A255" s="25"/>
      <c r="B255" s="28"/>
      <c r="C255" s="37"/>
      <c r="D255" s="37"/>
      <c r="E255" s="37"/>
      <c r="F255" s="37"/>
      <c r="G255" s="18" t="s">
        <v>267</v>
      </c>
      <c r="H255" s="19">
        <v>3</v>
      </c>
    </row>
    <row r="256" spans="1:8" ht="31.5" x14ac:dyDescent="0.25">
      <c r="A256" s="25"/>
      <c r="B256" s="28"/>
      <c r="C256" s="37"/>
      <c r="D256" s="37"/>
      <c r="E256" s="37"/>
      <c r="F256" s="37"/>
      <c r="G256" s="18" t="s">
        <v>266</v>
      </c>
      <c r="H256" s="19">
        <v>2</v>
      </c>
    </row>
    <row r="257" spans="1:8" ht="94.5" x14ac:dyDescent="0.25">
      <c r="A257" s="25"/>
      <c r="B257" s="28"/>
      <c r="C257" s="37"/>
      <c r="D257" s="37"/>
      <c r="E257" s="37"/>
      <c r="F257" s="37"/>
      <c r="G257" s="18" t="s">
        <v>265</v>
      </c>
      <c r="H257" s="19">
        <v>2</v>
      </c>
    </row>
    <row r="258" spans="1:8" ht="31.5" x14ac:dyDescent="0.25">
      <c r="A258" s="25"/>
      <c r="B258" s="28"/>
      <c r="C258" s="37"/>
      <c r="D258" s="37"/>
      <c r="E258" s="37"/>
      <c r="F258" s="37"/>
      <c r="G258" s="18" t="s">
        <v>264</v>
      </c>
      <c r="H258" s="19">
        <v>2</v>
      </c>
    </row>
    <row r="259" spans="1:8" ht="32.25" thickBot="1" x14ac:dyDescent="0.3">
      <c r="A259" s="25"/>
      <c r="B259" s="28"/>
      <c r="C259" s="37"/>
      <c r="D259" s="37"/>
      <c r="E259" s="37"/>
      <c r="F259" s="37"/>
      <c r="G259" s="18" t="s">
        <v>263</v>
      </c>
      <c r="H259" s="19">
        <v>5</v>
      </c>
    </row>
    <row r="260" spans="1:8" x14ac:dyDescent="0.25">
      <c r="A260" s="25"/>
      <c r="B260" s="28"/>
      <c r="C260" s="37"/>
      <c r="D260" s="37"/>
      <c r="E260" s="37"/>
      <c r="F260" s="37"/>
      <c r="G260" s="30" t="s">
        <v>216</v>
      </c>
      <c r="H260" s="31"/>
    </row>
    <row r="261" spans="1:8" ht="31.5" x14ac:dyDescent="0.25">
      <c r="A261" s="25"/>
      <c r="B261" s="28"/>
      <c r="C261" s="37"/>
      <c r="D261" s="37"/>
      <c r="E261" s="37"/>
      <c r="F261" s="37"/>
      <c r="G261" s="18" t="s">
        <v>262</v>
      </c>
      <c r="H261" s="19">
        <v>35</v>
      </c>
    </row>
    <row r="262" spans="1:8" x14ac:dyDescent="0.25">
      <c r="A262" s="25"/>
      <c r="B262" s="28"/>
      <c r="C262" s="37"/>
      <c r="D262" s="37"/>
      <c r="E262" s="37"/>
      <c r="F262" s="37"/>
      <c r="G262" s="18" t="s">
        <v>215</v>
      </c>
      <c r="H262" s="19">
        <v>34</v>
      </c>
    </row>
    <row r="263" spans="1:8" x14ac:dyDescent="0.25">
      <c r="A263" s="25"/>
      <c r="B263" s="28"/>
      <c r="C263" s="37"/>
      <c r="D263" s="37"/>
      <c r="E263" s="37"/>
      <c r="F263" s="37"/>
      <c r="G263" s="18" t="s">
        <v>214</v>
      </c>
      <c r="H263" s="19">
        <v>34</v>
      </c>
    </row>
    <row r="264" spans="1:8" ht="32.25" thickBot="1" x14ac:dyDescent="0.3">
      <c r="A264" s="25"/>
      <c r="B264" s="28"/>
      <c r="C264" s="37"/>
      <c r="D264" s="37"/>
      <c r="E264" s="37"/>
      <c r="F264" s="37"/>
      <c r="G264" s="18" t="s">
        <v>261</v>
      </c>
      <c r="H264" s="19">
        <v>20</v>
      </c>
    </row>
    <row r="265" spans="1:8" x14ac:dyDescent="0.25">
      <c r="A265" s="25"/>
      <c r="B265" s="28"/>
      <c r="C265" s="37"/>
      <c r="D265" s="37"/>
      <c r="E265" s="37"/>
      <c r="F265" s="37"/>
      <c r="G265" s="30" t="s">
        <v>233</v>
      </c>
      <c r="H265" s="31"/>
    </row>
    <row r="266" spans="1:8" ht="31.5" x14ac:dyDescent="0.25">
      <c r="A266" s="25"/>
      <c r="B266" s="28"/>
      <c r="C266" s="37"/>
      <c r="D266" s="37"/>
      <c r="E266" s="37"/>
      <c r="F266" s="37"/>
      <c r="G266" s="18" t="s">
        <v>232</v>
      </c>
      <c r="H266" s="19">
        <v>2</v>
      </c>
    </row>
    <row r="267" spans="1:8" ht="16.5" thickBot="1" x14ac:dyDescent="0.3">
      <c r="A267" s="25"/>
      <c r="B267" s="28"/>
      <c r="C267" s="38"/>
      <c r="D267" s="38"/>
      <c r="E267" s="38"/>
      <c r="F267" s="38"/>
      <c r="G267" s="32" t="s">
        <v>21</v>
      </c>
      <c r="H267" s="34">
        <f>SUM(H266,H261:H264,H253:H259,H244:H251,H233:H242,H226:H231,H220:H224,H215:H218,H206:H213,H196:H204)</f>
        <v>353</v>
      </c>
    </row>
    <row r="268" spans="1:8" ht="92.25" customHeight="1" thickBot="1" x14ac:dyDescent="0.3">
      <c r="A268" s="26"/>
      <c r="B268" s="29"/>
      <c r="C268" s="39" t="s">
        <v>260</v>
      </c>
      <c r="D268" s="39"/>
      <c r="E268" s="39"/>
      <c r="F268" s="40"/>
      <c r="G268" s="33"/>
      <c r="H268" s="35"/>
    </row>
    <row r="269" spans="1:8" ht="16.5" customHeight="1" x14ac:dyDescent="0.25">
      <c r="A269" s="24">
        <v>15</v>
      </c>
      <c r="B269" s="27" t="s">
        <v>237</v>
      </c>
      <c r="C269" s="36" t="s">
        <v>259</v>
      </c>
      <c r="D269" s="36" t="s">
        <v>258</v>
      </c>
      <c r="E269" s="36" t="s">
        <v>257</v>
      </c>
      <c r="F269" s="36" t="s">
        <v>256</v>
      </c>
      <c r="G269" s="30" t="s">
        <v>233</v>
      </c>
      <c r="H269" s="31"/>
    </row>
    <row r="270" spans="1:8" ht="32.25" thickBot="1" x14ac:dyDescent="0.3">
      <c r="A270" s="25"/>
      <c r="B270" s="28"/>
      <c r="C270" s="37"/>
      <c r="D270" s="37"/>
      <c r="E270" s="37"/>
      <c r="F270" s="37"/>
      <c r="G270" s="18" t="s">
        <v>232</v>
      </c>
      <c r="H270" s="19">
        <v>4</v>
      </c>
    </row>
    <row r="271" spans="1:8" x14ac:dyDescent="0.25">
      <c r="A271" s="25"/>
      <c r="B271" s="28"/>
      <c r="C271" s="37"/>
      <c r="D271" s="37"/>
      <c r="E271" s="37"/>
      <c r="F271" s="37"/>
      <c r="G271" s="30" t="s">
        <v>255</v>
      </c>
      <c r="H271" s="31"/>
    </row>
    <row r="272" spans="1:8" ht="31.5" x14ac:dyDescent="0.25">
      <c r="A272" s="25"/>
      <c r="B272" s="28"/>
      <c r="C272" s="37"/>
      <c r="D272" s="37"/>
      <c r="E272" s="37"/>
      <c r="F272" s="37"/>
      <c r="G272" s="18" t="s">
        <v>254</v>
      </c>
      <c r="H272" s="19">
        <v>4</v>
      </c>
    </row>
    <row r="273" spans="1:8" ht="32.25" thickBot="1" x14ac:dyDescent="0.3">
      <c r="A273" s="25"/>
      <c r="B273" s="28"/>
      <c r="C273" s="37"/>
      <c r="D273" s="37"/>
      <c r="E273" s="37"/>
      <c r="F273" s="37"/>
      <c r="G273" s="18" t="s">
        <v>253</v>
      </c>
      <c r="H273" s="19">
        <v>1</v>
      </c>
    </row>
    <row r="274" spans="1:8" x14ac:dyDescent="0.25">
      <c r="A274" s="25"/>
      <c r="B274" s="28"/>
      <c r="C274" s="37"/>
      <c r="D274" s="37"/>
      <c r="E274" s="37"/>
      <c r="F274" s="37"/>
      <c r="G274" s="30" t="s">
        <v>252</v>
      </c>
      <c r="H274" s="31"/>
    </row>
    <row r="275" spans="1:8" ht="31.5" x14ac:dyDescent="0.25">
      <c r="A275" s="25"/>
      <c r="B275" s="28"/>
      <c r="C275" s="37"/>
      <c r="D275" s="37"/>
      <c r="E275" s="37"/>
      <c r="F275" s="37"/>
      <c r="G275" s="18" t="s">
        <v>251</v>
      </c>
      <c r="H275" s="19">
        <v>1</v>
      </c>
    </row>
    <row r="276" spans="1:8" ht="48" thickBot="1" x14ac:dyDescent="0.3">
      <c r="A276" s="25"/>
      <c r="B276" s="28"/>
      <c r="C276" s="37"/>
      <c r="D276" s="37"/>
      <c r="E276" s="37"/>
      <c r="F276" s="37"/>
      <c r="G276" s="18" t="s">
        <v>250</v>
      </c>
      <c r="H276" s="19">
        <v>1</v>
      </c>
    </row>
    <row r="277" spans="1:8" ht="15.75" customHeight="1" x14ac:dyDescent="0.25">
      <c r="A277" s="25"/>
      <c r="B277" s="28"/>
      <c r="C277" s="37"/>
      <c r="D277" s="37"/>
      <c r="E277" s="37"/>
      <c r="F277" s="37"/>
      <c r="G277" s="30" t="s">
        <v>231</v>
      </c>
      <c r="H277" s="31"/>
    </row>
    <row r="278" spans="1:8" ht="31.5" x14ac:dyDescent="0.25">
      <c r="A278" s="25"/>
      <c r="B278" s="28"/>
      <c r="C278" s="37"/>
      <c r="D278" s="37"/>
      <c r="E278" s="37"/>
      <c r="F278" s="37"/>
      <c r="G278" s="18" t="s">
        <v>70</v>
      </c>
      <c r="H278" s="19">
        <v>1</v>
      </c>
    </row>
    <row r="279" spans="1:8" ht="77.25" customHeight="1" thickBot="1" x14ac:dyDescent="0.3">
      <c r="A279" s="25"/>
      <c r="B279" s="28"/>
      <c r="C279" s="38"/>
      <c r="D279" s="38"/>
      <c r="E279" s="38"/>
      <c r="F279" s="38"/>
      <c r="G279" s="32" t="s">
        <v>21</v>
      </c>
      <c r="H279" s="34">
        <f>SUM(H278,H275:H276,H272:H273,H270)</f>
        <v>12</v>
      </c>
    </row>
    <row r="280" spans="1:8" ht="99" customHeight="1" thickBot="1" x14ac:dyDescent="0.3">
      <c r="A280" s="26"/>
      <c r="B280" s="29"/>
      <c r="C280" s="39" t="s">
        <v>249</v>
      </c>
      <c r="D280" s="39"/>
      <c r="E280" s="39"/>
      <c r="F280" s="40"/>
      <c r="G280" s="33"/>
      <c r="H280" s="35"/>
    </row>
    <row r="281" spans="1:8" ht="15.75" customHeight="1" x14ac:dyDescent="0.25">
      <c r="A281" s="24">
        <v>16</v>
      </c>
      <c r="B281" s="27" t="s">
        <v>237</v>
      </c>
      <c r="C281" s="36" t="s">
        <v>248</v>
      </c>
      <c r="D281" s="36" t="s">
        <v>247</v>
      </c>
      <c r="E281" s="36" t="s">
        <v>246</v>
      </c>
      <c r="F281" s="36" t="s">
        <v>245</v>
      </c>
      <c r="G281" s="30" t="s">
        <v>233</v>
      </c>
      <c r="H281" s="31"/>
    </row>
    <row r="282" spans="1:8" ht="32.25" thickBot="1" x14ac:dyDescent="0.3">
      <c r="A282" s="25"/>
      <c r="B282" s="28"/>
      <c r="C282" s="37"/>
      <c r="D282" s="37"/>
      <c r="E282" s="37"/>
      <c r="F282" s="37"/>
      <c r="G282" s="18" t="s">
        <v>232</v>
      </c>
      <c r="H282" s="19">
        <v>4</v>
      </c>
    </row>
    <row r="283" spans="1:8" ht="15.75" customHeight="1" x14ac:dyDescent="0.25">
      <c r="A283" s="25"/>
      <c r="B283" s="28"/>
      <c r="C283" s="37"/>
      <c r="D283" s="37"/>
      <c r="E283" s="37"/>
      <c r="F283" s="37"/>
      <c r="G283" s="30" t="s">
        <v>231</v>
      </c>
      <c r="H283" s="31"/>
    </row>
    <row r="284" spans="1:8" ht="31.5" x14ac:dyDescent="0.25">
      <c r="A284" s="25"/>
      <c r="B284" s="28"/>
      <c r="C284" s="37"/>
      <c r="D284" s="37"/>
      <c r="E284" s="37"/>
      <c r="F284" s="37"/>
      <c r="G284" s="18" t="s">
        <v>70</v>
      </c>
      <c r="H284" s="19">
        <v>1</v>
      </c>
    </row>
    <row r="285" spans="1:8" ht="31.5" x14ac:dyDescent="0.25">
      <c r="A285" s="25"/>
      <c r="B285" s="28"/>
      <c r="C285" s="37"/>
      <c r="D285" s="37"/>
      <c r="E285" s="37"/>
      <c r="F285" s="37"/>
      <c r="G285" s="18" t="s">
        <v>71</v>
      </c>
      <c r="H285" s="19">
        <v>2</v>
      </c>
    </row>
    <row r="286" spans="1:8" ht="161.25" customHeight="1" thickBot="1" x14ac:dyDescent="0.3">
      <c r="A286" s="25"/>
      <c r="B286" s="28"/>
      <c r="C286" s="38"/>
      <c r="D286" s="38"/>
      <c r="E286" s="38"/>
      <c r="F286" s="38"/>
      <c r="G286" s="32" t="s">
        <v>21</v>
      </c>
      <c r="H286" s="34">
        <f>SUM(H282:H282,H284:H285,)</f>
        <v>7</v>
      </c>
    </row>
    <row r="287" spans="1:8" ht="84" customHeight="1" thickBot="1" x14ac:dyDescent="0.3">
      <c r="A287" s="26"/>
      <c r="B287" s="29"/>
      <c r="C287" s="39" t="s">
        <v>244</v>
      </c>
      <c r="D287" s="39"/>
      <c r="E287" s="39"/>
      <c r="F287" s="40"/>
      <c r="G287" s="33"/>
      <c r="H287" s="35"/>
    </row>
    <row r="288" spans="1:8" ht="16.5" customHeight="1" x14ac:dyDescent="0.25">
      <c r="A288" s="24">
        <v>17</v>
      </c>
      <c r="B288" s="27" t="s">
        <v>237</v>
      </c>
      <c r="C288" s="36" t="s">
        <v>243</v>
      </c>
      <c r="D288" s="36" t="s">
        <v>242</v>
      </c>
      <c r="E288" s="36" t="s">
        <v>241</v>
      </c>
      <c r="F288" s="36" t="s">
        <v>240</v>
      </c>
      <c r="G288" s="30" t="s">
        <v>233</v>
      </c>
      <c r="H288" s="31"/>
    </row>
    <row r="289" spans="1:8" ht="32.25" thickBot="1" x14ac:dyDescent="0.3">
      <c r="A289" s="25"/>
      <c r="B289" s="28"/>
      <c r="C289" s="37"/>
      <c r="D289" s="37"/>
      <c r="E289" s="37"/>
      <c r="F289" s="37"/>
      <c r="G289" s="18" t="s">
        <v>232</v>
      </c>
      <c r="H289" s="19">
        <v>2</v>
      </c>
    </row>
    <row r="290" spans="1:8" ht="15.75" customHeight="1" x14ac:dyDescent="0.25">
      <c r="A290" s="25"/>
      <c r="B290" s="28"/>
      <c r="C290" s="37"/>
      <c r="D290" s="37"/>
      <c r="E290" s="37"/>
      <c r="F290" s="37"/>
      <c r="G290" s="30" t="s">
        <v>231</v>
      </c>
      <c r="H290" s="31"/>
    </row>
    <row r="291" spans="1:8" ht="31.5" x14ac:dyDescent="0.25">
      <c r="A291" s="25"/>
      <c r="B291" s="28"/>
      <c r="C291" s="37"/>
      <c r="D291" s="37"/>
      <c r="E291" s="37"/>
      <c r="F291" s="37"/>
      <c r="G291" s="18" t="s">
        <v>70</v>
      </c>
      <c r="H291" s="19">
        <v>1</v>
      </c>
    </row>
    <row r="292" spans="1:8" ht="31.5" x14ac:dyDescent="0.25">
      <c r="A292" s="25"/>
      <c r="B292" s="28"/>
      <c r="C292" s="37"/>
      <c r="D292" s="37"/>
      <c r="E292" s="37"/>
      <c r="F292" s="37"/>
      <c r="G292" s="18" t="s">
        <v>71</v>
      </c>
      <c r="H292" s="21">
        <v>2</v>
      </c>
    </row>
    <row r="293" spans="1:8" ht="47.25" x14ac:dyDescent="0.25">
      <c r="A293" s="25"/>
      <c r="B293" s="28"/>
      <c r="C293" s="37"/>
      <c r="D293" s="37"/>
      <c r="E293" s="37"/>
      <c r="F293" s="37"/>
      <c r="G293" s="20" t="s">
        <v>239</v>
      </c>
      <c r="H293" s="21">
        <v>3</v>
      </c>
    </row>
    <row r="294" spans="1:8" ht="16.5" thickBot="1" x14ac:dyDescent="0.3">
      <c r="A294" s="25"/>
      <c r="B294" s="28"/>
      <c r="C294" s="38"/>
      <c r="D294" s="38"/>
      <c r="E294" s="38"/>
      <c r="F294" s="38"/>
      <c r="G294" s="32" t="s">
        <v>21</v>
      </c>
      <c r="H294" s="34">
        <f>SUM(H289:H289,H291:H293,)</f>
        <v>8</v>
      </c>
    </row>
    <row r="295" spans="1:8" ht="90.75" customHeight="1" thickBot="1" x14ac:dyDescent="0.3">
      <c r="A295" s="26"/>
      <c r="B295" s="29"/>
      <c r="C295" s="39" t="s">
        <v>238</v>
      </c>
      <c r="D295" s="39"/>
      <c r="E295" s="39"/>
      <c r="F295" s="40"/>
      <c r="G295" s="33"/>
      <c r="H295" s="35"/>
    </row>
    <row r="296" spans="1:8" ht="16.5" customHeight="1" x14ac:dyDescent="0.25">
      <c r="A296" s="24">
        <v>18</v>
      </c>
      <c r="B296" s="27" t="s">
        <v>237</v>
      </c>
      <c r="C296" s="36" t="s">
        <v>236</v>
      </c>
      <c r="D296" s="36" t="s">
        <v>235</v>
      </c>
      <c r="E296" s="36" t="s">
        <v>234</v>
      </c>
      <c r="F296" s="36" t="s">
        <v>225</v>
      </c>
      <c r="G296" s="30" t="s">
        <v>233</v>
      </c>
      <c r="H296" s="31"/>
    </row>
    <row r="297" spans="1:8" ht="32.25" thickBot="1" x14ac:dyDescent="0.3">
      <c r="A297" s="25"/>
      <c r="B297" s="28"/>
      <c r="C297" s="37"/>
      <c r="D297" s="37"/>
      <c r="E297" s="37"/>
      <c r="F297" s="37"/>
      <c r="G297" s="18" t="s">
        <v>232</v>
      </c>
      <c r="H297" s="19">
        <v>4</v>
      </c>
    </row>
    <row r="298" spans="1:8" x14ac:dyDescent="0.25">
      <c r="A298" s="25"/>
      <c r="B298" s="28"/>
      <c r="C298" s="37"/>
      <c r="D298" s="37"/>
      <c r="E298" s="37"/>
      <c r="F298" s="37"/>
      <c r="G298" s="30" t="s">
        <v>231</v>
      </c>
      <c r="H298" s="31"/>
    </row>
    <row r="299" spans="1:8" ht="31.5" x14ac:dyDescent="0.25">
      <c r="A299" s="25"/>
      <c r="B299" s="28"/>
      <c r="C299" s="37"/>
      <c r="D299" s="37"/>
      <c r="E299" s="37"/>
      <c r="F299" s="37"/>
      <c r="G299" s="18" t="s">
        <v>70</v>
      </c>
      <c r="H299" s="19">
        <v>2</v>
      </c>
    </row>
    <row r="300" spans="1:8" ht="31.5" x14ac:dyDescent="0.25">
      <c r="A300" s="25"/>
      <c r="B300" s="28"/>
      <c r="C300" s="37"/>
      <c r="D300" s="37"/>
      <c r="E300" s="37"/>
      <c r="F300" s="37"/>
      <c r="G300" s="18" t="s">
        <v>71</v>
      </c>
      <c r="H300" s="19">
        <v>3</v>
      </c>
    </row>
    <row r="301" spans="1:8" ht="122.25" customHeight="1" thickBot="1" x14ac:dyDescent="0.3">
      <c r="A301" s="25"/>
      <c r="B301" s="28"/>
      <c r="C301" s="38"/>
      <c r="D301" s="38"/>
      <c r="E301" s="38"/>
      <c r="F301" s="38"/>
      <c r="G301" s="32" t="s">
        <v>21</v>
      </c>
      <c r="H301" s="34">
        <f>SUM(H297:H297,H299:H300,)</f>
        <v>9</v>
      </c>
    </row>
    <row r="302" spans="1:8" ht="122.25" customHeight="1" thickBot="1" x14ac:dyDescent="0.3">
      <c r="A302" s="26"/>
      <c r="B302" s="29"/>
      <c r="C302" s="39" t="s">
        <v>230</v>
      </c>
      <c r="D302" s="39"/>
      <c r="E302" s="39"/>
      <c r="F302" s="40"/>
      <c r="G302" s="33"/>
      <c r="H302" s="35"/>
    </row>
    <row r="303" spans="1:8" ht="15.75" customHeight="1" x14ac:dyDescent="0.25">
      <c r="A303" s="24">
        <v>19</v>
      </c>
      <c r="B303" s="27" t="s">
        <v>229</v>
      </c>
      <c r="C303" s="36" t="s">
        <v>228</v>
      </c>
      <c r="D303" s="36" t="s">
        <v>227</v>
      </c>
      <c r="E303" s="36" t="s">
        <v>226</v>
      </c>
      <c r="F303" s="36" t="s">
        <v>225</v>
      </c>
      <c r="G303" s="30" t="s">
        <v>224</v>
      </c>
      <c r="H303" s="31"/>
    </row>
    <row r="304" spans="1:8" ht="31.5" x14ac:dyDescent="0.25">
      <c r="A304" s="25"/>
      <c r="B304" s="28"/>
      <c r="C304" s="37"/>
      <c r="D304" s="37"/>
      <c r="E304" s="37"/>
      <c r="F304" s="37"/>
      <c r="G304" s="18" t="s">
        <v>223</v>
      </c>
      <c r="H304" s="19">
        <v>5</v>
      </c>
    </row>
    <row r="305" spans="1:8" ht="32.25" thickBot="1" x14ac:dyDescent="0.3">
      <c r="A305" s="25"/>
      <c r="B305" s="28"/>
      <c r="C305" s="37"/>
      <c r="D305" s="37"/>
      <c r="E305" s="37"/>
      <c r="F305" s="37"/>
      <c r="G305" s="18" t="s">
        <v>222</v>
      </c>
      <c r="H305" s="19">
        <v>5</v>
      </c>
    </row>
    <row r="306" spans="1:8" x14ac:dyDescent="0.25">
      <c r="A306" s="25"/>
      <c r="B306" s="28"/>
      <c r="C306" s="37"/>
      <c r="D306" s="37"/>
      <c r="E306" s="37"/>
      <c r="F306" s="37"/>
      <c r="G306" s="30" t="s">
        <v>221</v>
      </c>
      <c r="H306" s="31"/>
    </row>
    <row r="307" spans="1:8" ht="31.5" x14ac:dyDescent="0.25">
      <c r="A307" s="25"/>
      <c r="B307" s="28"/>
      <c r="C307" s="37"/>
      <c r="D307" s="37"/>
      <c r="E307" s="37"/>
      <c r="F307" s="37"/>
      <c r="G307" s="18" t="s">
        <v>220</v>
      </c>
      <c r="H307" s="19">
        <v>2</v>
      </c>
    </row>
    <row r="308" spans="1:8" ht="31.5" x14ac:dyDescent="0.25">
      <c r="A308" s="25"/>
      <c r="B308" s="28"/>
      <c r="C308" s="37"/>
      <c r="D308" s="37"/>
      <c r="E308" s="37"/>
      <c r="F308" s="37"/>
      <c r="G308" s="18" t="s">
        <v>219</v>
      </c>
      <c r="H308" s="19">
        <v>2</v>
      </c>
    </row>
    <row r="309" spans="1:8" ht="31.5" x14ac:dyDescent="0.25">
      <c r="A309" s="25"/>
      <c r="B309" s="28"/>
      <c r="C309" s="37"/>
      <c r="D309" s="37"/>
      <c r="E309" s="37"/>
      <c r="F309" s="37"/>
      <c r="G309" s="18" t="s">
        <v>218</v>
      </c>
      <c r="H309" s="19">
        <v>2</v>
      </c>
    </row>
    <row r="310" spans="1:8" ht="25.5" customHeight="1" thickBot="1" x14ac:dyDescent="0.3">
      <c r="A310" s="25"/>
      <c r="B310" s="28"/>
      <c r="C310" s="37"/>
      <c r="D310" s="37"/>
      <c r="E310" s="37"/>
      <c r="F310" s="37"/>
      <c r="G310" s="18" t="s">
        <v>217</v>
      </c>
      <c r="H310" s="19">
        <v>2</v>
      </c>
    </row>
    <row r="311" spans="1:8" x14ac:dyDescent="0.25">
      <c r="A311" s="25"/>
      <c r="B311" s="28"/>
      <c r="C311" s="37"/>
      <c r="D311" s="37"/>
      <c r="E311" s="37"/>
      <c r="F311" s="37"/>
      <c r="G311" s="30" t="s">
        <v>216</v>
      </c>
      <c r="H311" s="31"/>
    </row>
    <row r="312" spans="1:8" x14ac:dyDescent="0.25">
      <c r="A312" s="25"/>
      <c r="B312" s="28"/>
      <c r="C312" s="37"/>
      <c r="D312" s="37"/>
      <c r="E312" s="37"/>
      <c r="F312" s="37"/>
      <c r="G312" s="18" t="s">
        <v>215</v>
      </c>
      <c r="H312" s="19">
        <v>14</v>
      </c>
    </row>
    <row r="313" spans="1:8" x14ac:dyDescent="0.25">
      <c r="A313" s="25"/>
      <c r="B313" s="28"/>
      <c r="C313" s="37"/>
      <c r="D313" s="37"/>
      <c r="E313" s="37"/>
      <c r="F313" s="37"/>
      <c r="G313" s="18" t="s">
        <v>214</v>
      </c>
      <c r="H313" s="19">
        <v>14</v>
      </c>
    </row>
    <row r="314" spans="1:8" ht="16.5" thickBot="1" x14ac:dyDescent="0.3">
      <c r="A314" s="25"/>
      <c r="B314" s="28"/>
      <c r="C314" s="38"/>
      <c r="D314" s="38"/>
      <c r="E314" s="38"/>
      <c r="F314" s="38"/>
      <c r="G314" s="32" t="s">
        <v>21</v>
      </c>
      <c r="H314" s="34">
        <f>SUM(H304:H305,H307:H310,H312:H313)</f>
        <v>46</v>
      </c>
    </row>
    <row r="315" spans="1:8" ht="112.5" customHeight="1" thickBot="1" x14ac:dyDescent="0.3">
      <c r="A315" s="26"/>
      <c r="B315" s="29"/>
      <c r="C315" s="39" t="s">
        <v>213</v>
      </c>
      <c r="D315" s="39"/>
      <c r="E315" s="39"/>
      <c r="F315" s="40"/>
      <c r="G315" s="33"/>
      <c r="H315" s="35"/>
    </row>
    <row r="316" spans="1:8" ht="15.75" customHeight="1" x14ac:dyDescent="0.25">
      <c r="A316" s="24">
        <v>20</v>
      </c>
      <c r="B316" s="27" t="s">
        <v>212</v>
      </c>
      <c r="C316" s="36" t="s">
        <v>211</v>
      </c>
      <c r="D316" s="36" t="s">
        <v>210</v>
      </c>
      <c r="E316" s="36" t="s">
        <v>209</v>
      </c>
      <c r="F316" s="36" t="s">
        <v>208</v>
      </c>
      <c r="G316" s="30" t="s">
        <v>207</v>
      </c>
      <c r="H316" s="31"/>
    </row>
    <row r="317" spans="1:8" ht="31.5" x14ac:dyDescent="0.25">
      <c r="A317" s="25"/>
      <c r="B317" s="28"/>
      <c r="C317" s="37"/>
      <c r="D317" s="37"/>
      <c r="E317" s="37"/>
      <c r="F317" s="37"/>
      <c r="G317" s="18" t="s">
        <v>206</v>
      </c>
      <c r="H317" s="19">
        <v>3</v>
      </c>
    </row>
    <row r="318" spans="1:8" ht="31.5" x14ac:dyDescent="0.25">
      <c r="A318" s="25"/>
      <c r="B318" s="28"/>
      <c r="C318" s="37"/>
      <c r="D318" s="37"/>
      <c r="E318" s="37"/>
      <c r="F318" s="37"/>
      <c r="G318" s="18" t="s">
        <v>205</v>
      </c>
      <c r="H318" s="19">
        <v>5</v>
      </c>
    </row>
    <row r="319" spans="1:8" ht="31.5" x14ac:dyDescent="0.25">
      <c r="A319" s="25"/>
      <c r="B319" s="28"/>
      <c r="C319" s="37"/>
      <c r="D319" s="37"/>
      <c r="E319" s="37"/>
      <c r="F319" s="37"/>
      <c r="G319" s="18" t="s">
        <v>204</v>
      </c>
      <c r="H319" s="19">
        <v>8</v>
      </c>
    </row>
    <row r="320" spans="1:8" x14ac:dyDescent="0.25">
      <c r="A320" s="25"/>
      <c r="B320" s="28"/>
      <c r="C320" s="37"/>
      <c r="D320" s="37"/>
      <c r="E320" s="37"/>
      <c r="F320" s="37"/>
      <c r="G320" s="18" t="s">
        <v>203</v>
      </c>
      <c r="H320" s="19">
        <v>7</v>
      </c>
    </row>
    <row r="321" spans="1:8" ht="16.5" thickBot="1" x14ac:dyDescent="0.3">
      <c r="A321" s="25"/>
      <c r="B321" s="28"/>
      <c r="C321" s="38"/>
      <c r="D321" s="38"/>
      <c r="E321" s="38"/>
      <c r="F321" s="38"/>
      <c r="G321" s="32" t="s">
        <v>21</v>
      </c>
      <c r="H321" s="34">
        <f>SUM(H317:H320)</f>
        <v>23</v>
      </c>
    </row>
    <row r="322" spans="1:8" ht="69" customHeight="1" thickBot="1" x14ac:dyDescent="0.3">
      <c r="A322" s="26"/>
      <c r="B322" s="29"/>
      <c r="C322" s="39" t="s">
        <v>202</v>
      </c>
      <c r="D322" s="39"/>
      <c r="E322" s="39"/>
      <c r="F322" s="40"/>
      <c r="G322" s="33"/>
      <c r="H322" s="35"/>
    </row>
    <row r="323" spans="1:8" ht="16.5" thickBot="1" x14ac:dyDescent="0.3">
      <c r="A323" s="56" t="s">
        <v>168</v>
      </c>
      <c r="B323" s="55"/>
      <c r="C323" s="55"/>
      <c r="D323" s="55"/>
      <c r="E323" s="54"/>
      <c r="F323" s="49">
        <f>H10+H36+H48+H54+H66+H88+H123+H131+H140+H146+H172+H184+H193+H267+H279+H286+H294+H301+H314+H321</f>
        <v>924</v>
      </c>
      <c r="G323" s="50"/>
      <c r="H323" s="51"/>
    </row>
    <row r="324" spans="1:8" ht="134.25" customHeight="1" thickBot="1" x14ac:dyDescent="0.3">
      <c r="A324" s="41" t="s">
        <v>137</v>
      </c>
      <c r="B324" s="42"/>
      <c r="C324" s="43" t="s">
        <v>201</v>
      </c>
      <c r="D324" s="44"/>
      <c r="E324" s="44"/>
      <c r="F324" s="45"/>
      <c r="G324" s="22" t="s">
        <v>200</v>
      </c>
      <c r="H324" s="23" t="s">
        <v>199</v>
      </c>
    </row>
    <row r="325" spans="1:8" ht="81.75" customHeight="1" thickBot="1" x14ac:dyDescent="0.3">
      <c r="A325" s="41" t="s">
        <v>137</v>
      </c>
      <c r="B325" s="42"/>
      <c r="C325" s="43" t="s">
        <v>198</v>
      </c>
      <c r="D325" s="44"/>
      <c r="E325" s="44"/>
      <c r="F325" s="45"/>
      <c r="G325" s="22" t="s">
        <v>195</v>
      </c>
      <c r="H325" s="23" t="s">
        <v>197</v>
      </c>
    </row>
    <row r="326" spans="1:8" ht="87.75" customHeight="1" thickBot="1" x14ac:dyDescent="0.3">
      <c r="A326" s="41" t="s">
        <v>137</v>
      </c>
      <c r="B326" s="42"/>
      <c r="C326" s="43" t="s">
        <v>196</v>
      </c>
      <c r="D326" s="44"/>
      <c r="E326" s="44"/>
      <c r="F326" s="45"/>
      <c r="G326" s="53" t="s">
        <v>195</v>
      </c>
      <c r="H326" s="52" t="s">
        <v>194</v>
      </c>
    </row>
  </sheetData>
  <sheetProtection algorithmName="SHA-512" hashValue="cNHCiB4T7AEG0enKf3+OBJEjY4JdYF9SbytwBssHdrdXc5la2NTzGJzLI7GrQas9kTuWl+oR9GTe4Chx+qJWfQ==" saltValue="pPg7bw568kM1EFob96dTag==" spinCount="100000" sheet="1" formatCells="0" formatColumns="0" formatRows="0" insertColumns="0" insertRows="0" deleteRows="0" autoFilter="0"/>
  <autoFilter ref="A1:H662" xr:uid="{00000000-0009-0000-0000-000000000000}"/>
  <mergeCells count="260">
    <mergeCell ref="E269:E279"/>
    <mergeCell ref="C125:C131"/>
    <mergeCell ref="D125:D131"/>
    <mergeCell ref="E125:E131"/>
    <mergeCell ref="F125:F131"/>
    <mergeCell ref="C295:F295"/>
    <mergeCell ref="E148:E172"/>
    <mergeCell ref="F148:F172"/>
    <mergeCell ref="C288:C294"/>
    <mergeCell ref="D288:D294"/>
    <mergeCell ref="E68:E88"/>
    <mergeCell ref="F68:F88"/>
    <mergeCell ref="C90:C123"/>
    <mergeCell ref="D90:D123"/>
    <mergeCell ref="E90:E123"/>
    <mergeCell ref="F90:F123"/>
    <mergeCell ref="A281:A287"/>
    <mergeCell ref="G298:H298"/>
    <mergeCell ref="B281:B287"/>
    <mergeCell ref="C281:C286"/>
    <mergeCell ref="D281:D286"/>
    <mergeCell ref="E281:E286"/>
    <mergeCell ref="F281:F286"/>
    <mergeCell ref="E288:E294"/>
    <mergeCell ref="F288:F294"/>
    <mergeCell ref="C296:C301"/>
    <mergeCell ref="A323:E323"/>
    <mergeCell ref="F323:H323"/>
    <mergeCell ref="G321:G322"/>
    <mergeCell ref="H321:H322"/>
    <mergeCell ref="C322:F322"/>
    <mergeCell ref="A288:A295"/>
    <mergeCell ref="B288:B295"/>
    <mergeCell ref="D296:D301"/>
    <mergeCell ref="E296:E301"/>
    <mergeCell ref="F296:F301"/>
    <mergeCell ref="B316:B322"/>
    <mergeCell ref="C38:C48"/>
    <mergeCell ref="D38:D48"/>
    <mergeCell ref="E38:E48"/>
    <mergeCell ref="F38:F48"/>
    <mergeCell ref="C50:C54"/>
    <mergeCell ref="D50:D54"/>
    <mergeCell ref="E50:E54"/>
    <mergeCell ref="F50:F54"/>
    <mergeCell ref="C68:C88"/>
    <mergeCell ref="C132:F132"/>
    <mergeCell ref="C124:F124"/>
    <mergeCell ref="C186:C193"/>
    <mergeCell ref="D186:D193"/>
    <mergeCell ref="A326:B326"/>
    <mergeCell ref="C326:F326"/>
    <mergeCell ref="A324:B324"/>
    <mergeCell ref="C324:F324"/>
    <mergeCell ref="A325:B325"/>
    <mergeCell ref="C325:F325"/>
    <mergeCell ref="C37:F37"/>
    <mergeCell ref="C287:F287"/>
    <mergeCell ref="C133:C140"/>
    <mergeCell ref="D133:D140"/>
    <mergeCell ref="C174:C184"/>
    <mergeCell ref="D174:D184"/>
    <mergeCell ref="E174:E184"/>
    <mergeCell ref="F174:F184"/>
    <mergeCell ref="C194:F194"/>
    <mergeCell ref="C185:F185"/>
    <mergeCell ref="C316:C321"/>
    <mergeCell ref="D316:D321"/>
    <mergeCell ref="C303:C314"/>
    <mergeCell ref="D303:D314"/>
    <mergeCell ref="E303:E314"/>
    <mergeCell ref="F303:F314"/>
    <mergeCell ref="G301:G302"/>
    <mergeCell ref="H301:H302"/>
    <mergeCell ref="C302:F302"/>
    <mergeCell ref="A303:A315"/>
    <mergeCell ref="B303:B315"/>
    <mergeCell ref="G303:H303"/>
    <mergeCell ref="G306:H306"/>
    <mergeCell ref="G311:H311"/>
    <mergeCell ref="G314:G315"/>
    <mergeCell ref="H314:H315"/>
    <mergeCell ref="G294:G295"/>
    <mergeCell ref="H294:H295"/>
    <mergeCell ref="G296:H296"/>
    <mergeCell ref="A296:A302"/>
    <mergeCell ref="B296:B302"/>
    <mergeCell ref="G316:H316"/>
    <mergeCell ref="E316:E321"/>
    <mergeCell ref="F316:F321"/>
    <mergeCell ref="C315:F315"/>
    <mergeCell ref="A316:A322"/>
    <mergeCell ref="G281:H281"/>
    <mergeCell ref="G283:H283"/>
    <mergeCell ref="G286:G287"/>
    <mergeCell ref="H286:H287"/>
    <mergeCell ref="G288:H288"/>
    <mergeCell ref="G290:H290"/>
    <mergeCell ref="G243:H243"/>
    <mergeCell ref="G252:H252"/>
    <mergeCell ref="G260:H260"/>
    <mergeCell ref="G265:H265"/>
    <mergeCell ref="G279:G280"/>
    <mergeCell ref="H279:H280"/>
    <mergeCell ref="G267:G268"/>
    <mergeCell ref="F269:F279"/>
    <mergeCell ref="C268:F268"/>
    <mergeCell ref="A269:A280"/>
    <mergeCell ref="B269:B280"/>
    <mergeCell ref="G269:H269"/>
    <mergeCell ref="G271:H271"/>
    <mergeCell ref="G274:H274"/>
    <mergeCell ref="C280:F280"/>
    <mergeCell ref="C269:C279"/>
    <mergeCell ref="D269:D279"/>
    <mergeCell ref="G277:H277"/>
    <mergeCell ref="A195:A268"/>
    <mergeCell ref="B195:B268"/>
    <mergeCell ref="C195:C267"/>
    <mergeCell ref="D195:D267"/>
    <mergeCell ref="E195:E267"/>
    <mergeCell ref="F195:F267"/>
    <mergeCell ref="G214:H214"/>
    <mergeCell ref="G219:H219"/>
    <mergeCell ref="G225:H225"/>
    <mergeCell ref="H193:H194"/>
    <mergeCell ref="G195:H195"/>
    <mergeCell ref="G205:H205"/>
    <mergeCell ref="G178:H178"/>
    <mergeCell ref="G180:H180"/>
    <mergeCell ref="G182:H182"/>
    <mergeCell ref="B174:B185"/>
    <mergeCell ref="G174:H174"/>
    <mergeCell ref="G176:H176"/>
    <mergeCell ref="E186:E193"/>
    <mergeCell ref="F186:F193"/>
    <mergeCell ref="H267:H268"/>
    <mergeCell ref="G184:G185"/>
    <mergeCell ref="H184:H185"/>
    <mergeCell ref="G232:H232"/>
    <mergeCell ref="G193:G194"/>
    <mergeCell ref="G172:G173"/>
    <mergeCell ref="H172:H173"/>
    <mergeCell ref="C173:F173"/>
    <mergeCell ref="C148:C172"/>
    <mergeCell ref="D148:D172"/>
    <mergeCell ref="A186:A194"/>
    <mergeCell ref="B186:B194"/>
    <mergeCell ref="G188:H188"/>
    <mergeCell ref="G186:H186"/>
    <mergeCell ref="A174:A185"/>
    <mergeCell ref="D142:D146"/>
    <mergeCell ref="E142:E146"/>
    <mergeCell ref="F142:F146"/>
    <mergeCell ref="A148:A173"/>
    <mergeCell ref="B148:B173"/>
    <mergeCell ref="G151:H151"/>
    <mergeCell ref="G148:H148"/>
    <mergeCell ref="G161:H161"/>
    <mergeCell ref="G166:H166"/>
    <mergeCell ref="G168:H168"/>
    <mergeCell ref="A142:A147"/>
    <mergeCell ref="B142:B147"/>
    <mergeCell ref="G142:H142"/>
    <mergeCell ref="G144:H144"/>
    <mergeCell ref="G140:G141"/>
    <mergeCell ref="H140:H141"/>
    <mergeCell ref="G146:G147"/>
    <mergeCell ref="H146:H147"/>
    <mergeCell ref="C147:F147"/>
    <mergeCell ref="C142:C146"/>
    <mergeCell ref="G133:H133"/>
    <mergeCell ref="G135:H135"/>
    <mergeCell ref="A133:A141"/>
    <mergeCell ref="B133:B141"/>
    <mergeCell ref="E133:E140"/>
    <mergeCell ref="F133:F140"/>
    <mergeCell ref="G137:H137"/>
    <mergeCell ref="C141:F141"/>
    <mergeCell ref="G92:H92"/>
    <mergeCell ref="G96:H96"/>
    <mergeCell ref="G123:G124"/>
    <mergeCell ref="H123:H124"/>
    <mergeCell ref="G131:G132"/>
    <mergeCell ref="H131:H132"/>
    <mergeCell ref="G101:H101"/>
    <mergeCell ref="G111:H111"/>
    <mergeCell ref="G115:H115"/>
    <mergeCell ref="A125:A132"/>
    <mergeCell ref="B125:B132"/>
    <mergeCell ref="G125:H125"/>
    <mergeCell ref="G129:H129"/>
    <mergeCell ref="A90:A124"/>
    <mergeCell ref="B90:B124"/>
    <mergeCell ref="G90:H90"/>
    <mergeCell ref="A68:A89"/>
    <mergeCell ref="B68:B89"/>
    <mergeCell ref="G68:H68"/>
    <mergeCell ref="G76:H76"/>
    <mergeCell ref="G80:H80"/>
    <mergeCell ref="G86:H86"/>
    <mergeCell ref="G88:G89"/>
    <mergeCell ref="H88:H89"/>
    <mergeCell ref="C89:F89"/>
    <mergeCell ref="D68:D88"/>
    <mergeCell ref="H66:H67"/>
    <mergeCell ref="C67:F67"/>
    <mergeCell ref="C56:C66"/>
    <mergeCell ref="D56:D66"/>
    <mergeCell ref="E56:E66"/>
    <mergeCell ref="F56:F66"/>
    <mergeCell ref="G62:H62"/>
    <mergeCell ref="G64:H64"/>
    <mergeCell ref="G54:G55"/>
    <mergeCell ref="H54:H55"/>
    <mergeCell ref="G48:G49"/>
    <mergeCell ref="H48:H49"/>
    <mergeCell ref="C55:F55"/>
    <mergeCell ref="A56:A67"/>
    <mergeCell ref="B56:B67"/>
    <mergeCell ref="G56:H56"/>
    <mergeCell ref="G60:H60"/>
    <mergeCell ref="G66:G67"/>
    <mergeCell ref="G50:H50"/>
    <mergeCell ref="G52:H52"/>
    <mergeCell ref="A38:A49"/>
    <mergeCell ref="B38:B49"/>
    <mergeCell ref="G38:H38"/>
    <mergeCell ref="G40:H40"/>
    <mergeCell ref="G42:H42"/>
    <mergeCell ref="G44:H44"/>
    <mergeCell ref="C49:F49"/>
    <mergeCell ref="C2:C10"/>
    <mergeCell ref="D2:D10"/>
    <mergeCell ref="E2:E10"/>
    <mergeCell ref="F2:F10"/>
    <mergeCell ref="C12:C36"/>
    <mergeCell ref="A50:A55"/>
    <mergeCell ref="B50:B55"/>
    <mergeCell ref="D12:D36"/>
    <mergeCell ref="E12:E36"/>
    <mergeCell ref="F12:F36"/>
    <mergeCell ref="G2:H2"/>
    <mergeCell ref="G10:G11"/>
    <mergeCell ref="H10:H11"/>
    <mergeCell ref="G36:G37"/>
    <mergeCell ref="H36:H37"/>
    <mergeCell ref="G28:H28"/>
    <mergeCell ref="G30:H30"/>
    <mergeCell ref="G32:H32"/>
    <mergeCell ref="G6:H6"/>
    <mergeCell ref="G8:H8"/>
    <mergeCell ref="C11:F11"/>
    <mergeCell ref="A12:A37"/>
    <mergeCell ref="B12:B37"/>
    <mergeCell ref="G12:H12"/>
    <mergeCell ref="G15:H15"/>
    <mergeCell ref="G26:H26"/>
    <mergeCell ref="A2:A11"/>
    <mergeCell ref="B2:B1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554"/>
  <sheetViews>
    <sheetView zoomScale="90" zoomScaleNormal="90" workbookViewId="0">
      <selection activeCell="L217" sqref="L217"/>
    </sheetView>
  </sheetViews>
  <sheetFormatPr defaultColWidth="9.140625" defaultRowHeight="15.75" x14ac:dyDescent="0.25"/>
  <cols>
    <col min="1" max="1" width="12" style="3" customWidth="1"/>
    <col min="2" max="2" width="20.7109375" style="4" customWidth="1"/>
    <col min="3" max="3" width="23" style="3" customWidth="1"/>
    <col min="4" max="4" width="28.85546875" style="3" customWidth="1"/>
    <col min="5" max="5" width="24.42578125" style="3" customWidth="1"/>
    <col min="6" max="6" width="28" style="3" customWidth="1"/>
    <col min="7" max="7" width="37.140625" style="3" customWidth="1"/>
    <col min="8" max="8" width="22.42578125" style="3" customWidth="1"/>
    <col min="9" max="9" width="14.85546875" style="2" customWidth="1"/>
    <col min="10" max="10" width="14.140625" style="2" customWidth="1"/>
    <col min="11" max="11" width="17.5703125" style="2" customWidth="1"/>
    <col min="12" max="12" width="23.85546875" style="2" customWidth="1"/>
    <col min="13" max="13" width="12.5703125" style="2" customWidth="1"/>
    <col min="14" max="14" width="8.5703125" style="2" customWidth="1"/>
    <col min="15" max="20" width="4" style="2" customWidth="1"/>
    <col min="21" max="16384" width="9.140625" style="2"/>
  </cols>
  <sheetData>
    <row r="1" spans="1:20" s="1" customFormat="1" ht="48" thickBot="1" x14ac:dyDescent="0.3">
      <c r="A1" s="12" t="s">
        <v>0</v>
      </c>
      <c r="B1" s="13" t="s">
        <v>1</v>
      </c>
      <c r="C1" s="14" t="s">
        <v>2</v>
      </c>
      <c r="D1" s="15" t="s">
        <v>3</v>
      </c>
      <c r="E1" s="15" t="s">
        <v>4</v>
      </c>
      <c r="F1" s="15" t="s">
        <v>5</v>
      </c>
      <c r="G1" s="16" t="s">
        <v>6</v>
      </c>
      <c r="H1" s="17" t="s">
        <v>7</v>
      </c>
    </row>
    <row r="2" spans="1:20" ht="15.75" customHeight="1" x14ac:dyDescent="0.3">
      <c r="A2" s="24">
        <v>1</v>
      </c>
      <c r="B2" s="27" t="s">
        <v>144</v>
      </c>
      <c r="C2" s="36" t="s">
        <v>8</v>
      </c>
      <c r="D2" s="36" t="s">
        <v>9</v>
      </c>
      <c r="E2" s="36" t="s">
        <v>10</v>
      </c>
      <c r="F2" s="36" t="s">
        <v>11</v>
      </c>
      <c r="G2" s="30" t="s">
        <v>39</v>
      </c>
      <c r="H2" s="31"/>
      <c r="J2" s="5"/>
      <c r="K2" s="6"/>
      <c r="L2" s="6"/>
      <c r="M2" s="6"/>
      <c r="N2" s="6"/>
      <c r="O2" s="6"/>
      <c r="P2" s="6"/>
      <c r="Q2" s="6"/>
      <c r="R2" s="6"/>
      <c r="S2" s="6"/>
      <c r="T2" s="6"/>
    </row>
    <row r="3" spans="1:20" ht="15.75" customHeight="1" x14ac:dyDescent="0.3">
      <c r="A3" s="25"/>
      <c r="B3" s="28"/>
      <c r="C3" s="37"/>
      <c r="D3" s="37"/>
      <c r="E3" s="37"/>
      <c r="F3" s="37"/>
      <c r="G3" s="18" t="s">
        <v>12</v>
      </c>
      <c r="H3" s="19">
        <v>1</v>
      </c>
      <c r="L3" s="6"/>
      <c r="M3" s="6"/>
      <c r="N3" s="6"/>
      <c r="O3" s="6"/>
      <c r="P3" s="6"/>
      <c r="Q3" s="6"/>
      <c r="R3" s="6"/>
      <c r="S3" s="6"/>
      <c r="T3" s="6"/>
    </row>
    <row r="4" spans="1:20" ht="15.75" customHeight="1" x14ac:dyDescent="0.3">
      <c r="A4" s="25"/>
      <c r="B4" s="28"/>
      <c r="C4" s="37"/>
      <c r="D4" s="37"/>
      <c r="E4" s="37"/>
      <c r="F4" s="37"/>
      <c r="G4" s="18" t="s">
        <v>13</v>
      </c>
      <c r="H4" s="19">
        <v>1</v>
      </c>
      <c r="J4" s="7"/>
      <c r="L4" s="6"/>
      <c r="M4" s="6"/>
      <c r="N4" s="6"/>
      <c r="O4" s="6"/>
      <c r="P4" s="6"/>
      <c r="Q4" s="6"/>
      <c r="R4" s="6"/>
      <c r="S4" s="6"/>
      <c r="T4" s="6"/>
    </row>
    <row r="5" spans="1:20" ht="28.5" customHeight="1" thickBot="1" x14ac:dyDescent="0.35">
      <c r="A5" s="25"/>
      <c r="B5" s="28"/>
      <c r="C5" s="37"/>
      <c r="D5" s="37"/>
      <c r="E5" s="37"/>
      <c r="F5" s="37"/>
      <c r="G5" s="18" t="s">
        <v>14</v>
      </c>
      <c r="H5" s="19">
        <v>10</v>
      </c>
      <c r="L5" s="6"/>
      <c r="M5" s="6"/>
      <c r="N5" s="6"/>
      <c r="O5" s="6"/>
      <c r="P5" s="6"/>
      <c r="Q5" s="6"/>
      <c r="R5" s="6"/>
      <c r="S5" s="6"/>
      <c r="T5" s="6"/>
    </row>
    <row r="6" spans="1:20" ht="15" customHeight="1" x14ac:dyDescent="0.25">
      <c r="A6" s="25"/>
      <c r="B6" s="28"/>
      <c r="C6" s="37"/>
      <c r="D6" s="37"/>
      <c r="E6" s="37"/>
      <c r="F6" s="37"/>
      <c r="G6" s="30" t="s">
        <v>15</v>
      </c>
      <c r="H6" s="31"/>
    </row>
    <row r="7" spans="1:20" ht="15" customHeight="1" x14ac:dyDescent="0.25">
      <c r="A7" s="25"/>
      <c r="B7" s="28"/>
      <c r="C7" s="37"/>
      <c r="D7" s="37"/>
      <c r="E7" s="37"/>
      <c r="F7" s="37"/>
      <c r="G7" s="18" t="s">
        <v>16</v>
      </c>
      <c r="H7" s="19">
        <v>2</v>
      </c>
    </row>
    <row r="8" spans="1:20" ht="31.7" customHeight="1" x14ac:dyDescent="0.25">
      <c r="A8" s="25"/>
      <c r="B8" s="28"/>
      <c r="C8" s="37"/>
      <c r="D8" s="37"/>
      <c r="E8" s="37"/>
      <c r="F8" s="37"/>
      <c r="G8" s="18" t="s">
        <v>17</v>
      </c>
      <c r="H8" s="19">
        <v>4</v>
      </c>
    </row>
    <row r="9" spans="1:20" ht="32.1" customHeight="1" x14ac:dyDescent="0.25">
      <c r="A9" s="25"/>
      <c r="B9" s="28"/>
      <c r="C9" s="37"/>
      <c r="D9" s="37"/>
      <c r="E9" s="37"/>
      <c r="F9" s="37"/>
      <c r="G9" s="18" t="s">
        <v>18</v>
      </c>
      <c r="H9" s="19">
        <v>1</v>
      </c>
    </row>
    <row r="10" spans="1:20" ht="15" customHeight="1" x14ac:dyDescent="0.25">
      <c r="A10" s="25"/>
      <c r="B10" s="28"/>
      <c r="C10" s="37"/>
      <c r="D10" s="37"/>
      <c r="E10" s="37"/>
      <c r="F10" s="37"/>
      <c r="G10" s="18" t="s">
        <v>140</v>
      </c>
      <c r="H10" s="19">
        <v>4</v>
      </c>
    </row>
    <row r="11" spans="1:20" ht="15" customHeight="1" x14ac:dyDescent="0.25">
      <c r="A11" s="25"/>
      <c r="B11" s="28"/>
      <c r="C11" s="37"/>
      <c r="D11" s="37"/>
      <c r="E11" s="37"/>
      <c r="F11" s="37"/>
      <c r="G11" s="18" t="s">
        <v>141</v>
      </c>
      <c r="H11" s="19">
        <v>2</v>
      </c>
    </row>
    <row r="12" spans="1:20" ht="15" customHeight="1" x14ac:dyDescent="0.25">
      <c r="A12" s="25"/>
      <c r="B12" s="28"/>
      <c r="C12" s="37"/>
      <c r="D12" s="37"/>
      <c r="E12" s="37"/>
      <c r="F12" s="37"/>
      <c r="G12" s="18" t="s">
        <v>48</v>
      </c>
      <c r="H12" s="19">
        <v>4</v>
      </c>
    </row>
    <row r="13" spans="1:20" ht="33" customHeight="1" thickBot="1" x14ac:dyDescent="0.3">
      <c r="A13" s="25"/>
      <c r="B13" s="28"/>
      <c r="C13" s="37"/>
      <c r="D13" s="37"/>
      <c r="E13" s="37"/>
      <c r="F13" s="37"/>
      <c r="G13" s="20" t="s">
        <v>158</v>
      </c>
      <c r="H13" s="19">
        <v>10</v>
      </c>
      <c r="K13" s="8"/>
    </row>
    <row r="14" spans="1:20" ht="15" customHeight="1" x14ac:dyDescent="0.25">
      <c r="A14" s="25"/>
      <c r="B14" s="28"/>
      <c r="C14" s="37"/>
      <c r="D14" s="37"/>
      <c r="E14" s="37"/>
      <c r="F14" s="37"/>
      <c r="G14" s="30" t="s">
        <v>19</v>
      </c>
      <c r="H14" s="31"/>
    </row>
    <row r="15" spans="1:20" ht="15" customHeight="1" x14ac:dyDescent="0.25">
      <c r="A15" s="25"/>
      <c r="B15" s="28"/>
      <c r="C15" s="37"/>
      <c r="D15" s="37"/>
      <c r="E15" s="37"/>
      <c r="F15" s="37"/>
      <c r="G15" s="18" t="s">
        <v>20</v>
      </c>
      <c r="H15" s="19">
        <v>1</v>
      </c>
    </row>
    <row r="16" spans="1:20" ht="16.5" thickBot="1" x14ac:dyDescent="0.3">
      <c r="A16" s="25"/>
      <c r="B16" s="28"/>
      <c r="C16" s="38"/>
      <c r="D16" s="38"/>
      <c r="E16" s="38"/>
      <c r="F16" s="38"/>
      <c r="G16" s="32" t="s">
        <v>21</v>
      </c>
      <c r="H16" s="34">
        <f>SUM(H3:H5,H7:H13,H15:H15)</f>
        <v>40</v>
      </c>
    </row>
    <row r="17" spans="1:11" ht="150" customHeight="1" thickBot="1" x14ac:dyDescent="0.3">
      <c r="A17" s="26"/>
      <c r="B17" s="29"/>
      <c r="C17" s="39" t="s">
        <v>169</v>
      </c>
      <c r="D17" s="39"/>
      <c r="E17" s="39"/>
      <c r="F17" s="40"/>
      <c r="G17" s="33"/>
      <c r="H17" s="35"/>
    </row>
    <row r="18" spans="1:11" ht="16.5" customHeight="1" x14ac:dyDescent="0.25">
      <c r="A18" s="24">
        <v>2</v>
      </c>
      <c r="B18" s="27" t="s">
        <v>145</v>
      </c>
      <c r="C18" s="36" t="s">
        <v>22</v>
      </c>
      <c r="D18" s="36" t="s">
        <v>23</v>
      </c>
      <c r="E18" s="36" t="s">
        <v>24</v>
      </c>
      <c r="F18" s="36" t="s">
        <v>153</v>
      </c>
      <c r="G18" s="30" t="s">
        <v>15</v>
      </c>
      <c r="H18" s="31"/>
    </row>
    <row r="19" spans="1:11" ht="31.5" x14ac:dyDescent="0.25">
      <c r="A19" s="25"/>
      <c r="B19" s="28"/>
      <c r="C19" s="37"/>
      <c r="D19" s="37"/>
      <c r="E19" s="37"/>
      <c r="F19" s="37"/>
      <c r="G19" s="18" t="s">
        <v>25</v>
      </c>
      <c r="H19" s="21">
        <v>4</v>
      </c>
      <c r="I19" s="11"/>
      <c r="J19" s="8"/>
      <c r="K19" s="8"/>
    </row>
    <row r="20" spans="1:11" ht="31.5" x14ac:dyDescent="0.25">
      <c r="A20" s="25"/>
      <c r="B20" s="28"/>
      <c r="C20" s="37"/>
      <c r="D20" s="37"/>
      <c r="E20" s="37"/>
      <c r="F20" s="37"/>
      <c r="G20" s="20" t="s">
        <v>158</v>
      </c>
      <c r="H20" s="19">
        <v>14</v>
      </c>
      <c r="K20" s="8"/>
    </row>
    <row r="21" spans="1:11" ht="20.100000000000001" customHeight="1" thickBot="1" x14ac:dyDescent="0.3">
      <c r="A21" s="25"/>
      <c r="B21" s="28"/>
      <c r="C21" s="38"/>
      <c r="D21" s="38"/>
      <c r="E21" s="38"/>
      <c r="F21" s="38"/>
      <c r="G21" s="32" t="s">
        <v>21</v>
      </c>
      <c r="H21" s="34">
        <f>SUM(H19:H20,)</f>
        <v>18</v>
      </c>
    </row>
    <row r="22" spans="1:11" ht="150" customHeight="1" thickBot="1" x14ac:dyDescent="0.3">
      <c r="A22" s="26"/>
      <c r="B22" s="29"/>
      <c r="C22" s="39" t="s">
        <v>170</v>
      </c>
      <c r="D22" s="39"/>
      <c r="E22" s="39"/>
      <c r="F22" s="40"/>
      <c r="G22" s="33"/>
      <c r="H22" s="35"/>
    </row>
    <row r="23" spans="1:11" ht="16.5" customHeight="1" x14ac:dyDescent="0.25">
      <c r="A23" s="24">
        <v>3</v>
      </c>
      <c r="B23" s="27" t="s">
        <v>165</v>
      </c>
      <c r="C23" s="36" t="s">
        <v>26</v>
      </c>
      <c r="D23" s="36" t="s">
        <v>27</v>
      </c>
      <c r="E23" s="36" t="s">
        <v>28</v>
      </c>
      <c r="F23" s="36" t="s">
        <v>29</v>
      </c>
      <c r="G23" s="30" t="s">
        <v>19</v>
      </c>
      <c r="H23" s="31"/>
    </row>
    <row r="24" spans="1:11" x14ac:dyDescent="0.25">
      <c r="A24" s="25"/>
      <c r="B24" s="28"/>
      <c r="C24" s="37"/>
      <c r="D24" s="37"/>
      <c r="E24" s="37"/>
      <c r="F24" s="37"/>
      <c r="G24" s="18" t="s">
        <v>30</v>
      </c>
      <c r="H24" s="21">
        <v>2</v>
      </c>
    </row>
    <row r="25" spans="1:11" x14ac:dyDescent="0.25">
      <c r="A25" s="25"/>
      <c r="B25" s="28"/>
      <c r="C25" s="37"/>
      <c r="D25" s="37"/>
      <c r="E25" s="37"/>
      <c r="F25" s="37"/>
      <c r="G25" s="18" t="s">
        <v>31</v>
      </c>
      <c r="H25" s="19">
        <v>2</v>
      </c>
    </row>
    <row r="26" spans="1:11" ht="16.5" thickBot="1" x14ac:dyDescent="0.3">
      <c r="A26" s="25"/>
      <c r="B26" s="28"/>
      <c r="C26" s="37"/>
      <c r="D26" s="37"/>
      <c r="E26" s="37"/>
      <c r="F26" s="37"/>
      <c r="G26" s="20" t="s">
        <v>159</v>
      </c>
      <c r="H26" s="19">
        <v>20</v>
      </c>
      <c r="K26" s="8"/>
    </row>
    <row r="27" spans="1:11" x14ac:dyDescent="0.25">
      <c r="A27" s="25"/>
      <c r="B27" s="28"/>
      <c r="C27" s="37"/>
      <c r="D27" s="37"/>
      <c r="E27" s="37"/>
      <c r="F27" s="37"/>
      <c r="G27" s="30" t="s">
        <v>32</v>
      </c>
      <c r="H27" s="31"/>
    </row>
    <row r="28" spans="1:11" ht="31.5" x14ac:dyDescent="0.25">
      <c r="A28" s="25"/>
      <c r="B28" s="28"/>
      <c r="C28" s="37"/>
      <c r="D28" s="37"/>
      <c r="E28" s="37"/>
      <c r="F28" s="37"/>
      <c r="G28" s="18" t="s">
        <v>33</v>
      </c>
      <c r="H28" s="19">
        <v>1</v>
      </c>
    </row>
    <row r="29" spans="1:11" x14ac:dyDescent="0.25">
      <c r="A29" s="25"/>
      <c r="B29" s="28"/>
      <c r="C29" s="37"/>
      <c r="D29" s="37"/>
      <c r="E29" s="37"/>
      <c r="F29" s="37"/>
      <c r="G29" s="18" t="s">
        <v>34</v>
      </c>
      <c r="H29" s="19">
        <v>1</v>
      </c>
    </row>
    <row r="30" spans="1:11" x14ac:dyDescent="0.25">
      <c r="A30" s="25"/>
      <c r="B30" s="28"/>
      <c r="C30" s="37"/>
      <c r="D30" s="37"/>
      <c r="E30" s="37"/>
      <c r="F30" s="37"/>
      <c r="G30" s="18" t="s">
        <v>35</v>
      </c>
      <c r="H30" s="19">
        <v>1</v>
      </c>
    </row>
    <row r="31" spans="1:11" ht="118.5" customHeight="1" thickBot="1" x14ac:dyDescent="0.3">
      <c r="A31" s="25"/>
      <c r="B31" s="28"/>
      <c r="C31" s="38"/>
      <c r="D31" s="38"/>
      <c r="E31" s="38"/>
      <c r="F31" s="38"/>
      <c r="G31" s="32" t="s">
        <v>21</v>
      </c>
      <c r="H31" s="34">
        <f>SUM(H24:H26,H28:H30,)</f>
        <v>27</v>
      </c>
    </row>
    <row r="32" spans="1:11" ht="150" customHeight="1" thickBot="1" x14ac:dyDescent="0.3">
      <c r="A32" s="26"/>
      <c r="B32" s="29"/>
      <c r="C32" s="39" t="s">
        <v>171</v>
      </c>
      <c r="D32" s="39"/>
      <c r="E32" s="39"/>
      <c r="F32" s="40"/>
      <c r="G32" s="33"/>
      <c r="H32" s="35"/>
    </row>
    <row r="33" spans="1:11" ht="16.5" customHeight="1" x14ac:dyDescent="0.25">
      <c r="A33" s="24">
        <v>4</v>
      </c>
      <c r="B33" s="27" t="s">
        <v>165</v>
      </c>
      <c r="C33" s="36" t="s">
        <v>36</v>
      </c>
      <c r="D33" s="36" t="s">
        <v>154</v>
      </c>
      <c r="E33" s="36" t="s">
        <v>37</v>
      </c>
      <c r="F33" s="36" t="s">
        <v>38</v>
      </c>
      <c r="G33" s="30" t="s">
        <v>39</v>
      </c>
      <c r="H33" s="31"/>
    </row>
    <row r="34" spans="1:11" x14ac:dyDescent="0.25">
      <c r="A34" s="25"/>
      <c r="B34" s="28"/>
      <c r="C34" s="37"/>
      <c r="D34" s="37"/>
      <c r="E34" s="37"/>
      <c r="F34" s="37"/>
      <c r="G34" s="18" t="s">
        <v>12</v>
      </c>
      <c r="H34" s="19">
        <v>1</v>
      </c>
    </row>
    <row r="35" spans="1:11" ht="29.25" customHeight="1" x14ac:dyDescent="0.25">
      <c r="A35" s="25"/>
      <c r="B35" s="28"/>
      <c r="C35" s="37"/>
      <c r="D35" s="37"/>
      <c r="E35" s="37"/>
      <c r="F35" s="37"/>
      <c r="G35" s="18" t="s">
        <v>13</v>
      </c>
      <c r="H35" s="21">
        <v>3</v>
      </c>
    </row>
    <row r="36" spans="1:11" ht="32.25" thickBot="1" x14ac:dyDescent="0.3">
      <c r="A36" s="25"/>
      <c r="B36" s="28"/>
      <c r="C36" s="37"/>
      <c r="D36" s="37"/>
      <c r="E36" s="37"/>
      <c r="F36" s="37"/>
      <c r="G36" s="18" t="s">
        <v>40</v>
      </c>
      <c r="H36" s="19">
        <v>20</v>
      </c>
    </row>
    <row r="37" spans="1:11" x14ac:dyDescent="0.25">
      <c r="A37" s="25"/>
      <c r="B37" s="28"/>
      <c r="C37" s="37"/>
      <c r="D37" s="37"/>
      <c r="E37" s="37"/>
      <c r="F37" s="37"/>
      <c r="G37" s="30" t="s">
        <v>19</v>
      </c>
      <c r="H37" s="31"/>
    </row>
    <row r="38" spans="1:11" x14ac:dyDescent="0.25">
      <c r="A38" s="25"/>
      <c r="B38" s="28"/>
      <c r="C38" s="37"/>
      <c r="D38" s="37"/>
      <c r="E38" s="37"/>
      <c r="F38" s="37"/>
      <c r="G38" s="18" t="s">
        <v>31</v>
      </c>
      <c r="H38" s="19">
        <v>16</v>
      </c>
    </row>
    <row r="39" spans="1:11" ht="16.5" thickBot="1" x14ac:dyDescent="0.3">
      <c r="A39" s="25"/>
      <c r="B39" s="28"/>
      <c r="C39" s="37"/>
      <c r="D39" s="37"/>
      <c r="E39" s="37"/>
      <c r="F39" s="37"/>
      <c r="G39" s="20" t="s">
        <v>159</v>
      </c>
      <c r="H39" s="19">
        <v>50</v>
      </c>
      <c r="K39" s="8"/>
    </row>
    <row r="40" spans="1:11" x14ac:dyDescent="0.25">
      <c r="A40" s="25"/>
      <c r="B40" s="28"/>
      <c r="C40" s="37"/>
      <c r="D40" s="37"/>
      <c r="E40" s="37"/>
      <c r="F40" s="37"/>
      <c r="G40" s="30" t="s">
        <v>32</v>
      </c>
      <c r="H40" s="31"/>
    </row>
    <row r="41" spans="1:11" ht="31.5" x14ac:dyDescent="0.25">
      <c r="A41" s="25"/>
      <c r="B41" s="28"/>
      <c r="C41" s="37"/>
      <c r="D41" s="37"/>
      <c r="E41" s="37"/>
      <c r="F41" s="37"/>
      <c r="G41" s="18" t="s">
        <v>33</v>
      </c>
      <c r="H41" s="19">
        <v>1</v>
      </c>
    </row>
    <row r="42" spans="1:11" ht="31.5" x14ac:dyDescent="0.25">
      <c r="A42" s="25"/>
      <c r="B42" s="28"/>
      <c r="C42" s="37"/>
      <c r="D42" s="37"/>
      <c r="E42" s="37"/>
      <c r="F42" s="37"/>
      <c r="G42" s="18" t="s">
        <v>41</v>
      </c>
      <c r="H42" s="19">
        <v>1</v>
      </c>
    </row>
    <row r="43" spans="1:11" ht="31.5" x14ac:dyDescent="0.25">
      <c r="A43" s="25"/>
      <c r="B43" s="28"/>
      <c r="C43" s="37"/>
      <c r="D43" s="37"/>
      <c r="E43" s="37"/>
      <c r="F43" s="37"/>
      <c r="G43" s="20" t="s">
        <v>160</v>
      </c>
      <c r="H43" s="19">
        <v>10</v>
      </c>
      <c r="K43" s="8"/>
    </row>
    <row r="44" spans="1:11" ht="185.25" customHeight="1" thickBot="1" x14ac:dyDescent="0.3">
      <c r="A44" s="25"/>
      <c r="B44" s="28"/>
      <c r="C44" s="38"/>
      <c r="D44" s="38"/>
      <c r="E44" s="38"/>
      <c r="F44" s="38"/>
      <c r="G44" s="32" t="s">
        <v>21</v>
      </c>
      <c r="H44" s="34">
        <f>SUM(H34:H36,H38:H39,H41:H43)</f>
        <v>102</v>
      </c>
    </row>
    <row r="45" spans="1:11" ht="150" customHeight="1" thickBot="1" x14ac:dyDescent="0.3">
      <c r="A45" s="26"/>
      <c r="B45" s="29"/>
      <c r="C45" s="39" t="s">
        <v>172</v>
      </c>
      <c r="D45" s="39"/>
      <c r="E45" s="39"/>
      <c r="F45" s="40"/>
      <c r="G45" s="33"/>
      <c r="H45" s="35"/>
    </row>
    <row r="46" spans="1:11" ht="16.5" customHeight="1" x14ac:dyDescent="0.25">
      <c r="A46" s="24">
        <v>5</v>
      </c>
      <c r="B46" s="27" t="s">
        <v>165</v>
      </c>
      <c r="C46" s="36" t="s">
        <v>155</v>
      </c>
      <c r="D46" s="36" t="s">
        <v>156</v>
      </c>
      <c r="E46" s="36" t="s">
        <v>42</v>
      </c>
      <c r="F46" s="36" t="s">
        <v>157</v>
      </c>
      <c r="G46" s="30" t="s">
        <v>19</v>
      </c>
      <c r="H46" s="31"/>
    </row>
    <row r="47" spans="1:11" x14ac:dyDescent="0.25">
      <c r="A47" s="25"/>
      <c r="B47" s="28"/>
      <c r="C47" s="37"/>
      <c r="D47" s="37"/>
      <c r="E47" s="37"/>
      <c r="F47" s="37"/>
      <c r="G47" s="18" t="s">
        <v>31</v>
      </c>
      <c r="H47" s="21">
        <v>3</v>
      </c>
    </row>
    <row r="48" spans="1:11" ht="31.5" x14ac:dyDescent="0.25">
      <c r="A48" s="25"/>
      <c r="B48" s="28"/>
      <c r="C48" s="37"/>
      <c r="D48" s="37"/>
      <c r="E48" s="37"/>
      <c r="F48" s="37"/>
      <c r="G48" s="18" t="s">
        <v>43</v>
      </c>
      <c r="H48" s="21">
        <v>2</v>
      </c>
    </row>
    <row r="49" spans="1:11" ht="16.5" thickBot="1" x14ac:dyDescent="0.3">
      <c r="A49" s="25"/>
      <c r="B49" s="28"/>
      <c r="C49" s="37"/>
      <c r="D49" s="37"/>
      <c r="E49" s="37"/>
      <c r="F49" s="37"/>
      <c r="G49" s="20" t="s">
        <v>159</v>
      </c>
      <c r="H49" s="19">
        <v>20</v>
      </c>
      <c r="K49" s="8"/>
    </row>
    <row r="50" spans="1:11" x14ac:dyDescent="0.25">
      <c r="A50" s="25"/>
      <c r="B50" s="28"/>
      <c r="C50" s="37"/>
      <c r="D50" s="37"/>
      <c r="E50" s="37"/>
      <c r="F50" s="37"/>
      <c r="G50" s="30" t="s">
        <v>15</v>
      </c>
      <c r="H50" s="31"/>
    </row>
    <row r="51" spans="1:11" ht="47.25" x14ac:dyDescent="0.25">
      <c r="A51" s="25"/>
      <c r="B51" s="28"/>
      <c r="C51" s="37"/>
      <c r="D51" s="37"/>
      <c r="E51" s="37"/>
      <c r="F51" s="37"/>
      <c r="G51" s="18" t="s">
        <v>18</v>
      </c>
      <c r="H51" s="19">
        <v>1</v>
      </c>
    </row>
    <row r="52" spans="1:11" ht="150.75" customHeight="1" thickBot="1" x14ac:dyDescent="0.3">
      <c r="A52" s="25"/>
      <c r="B52" s="28"/>
      <c r="C52" s="38"/>
      <c r="D52" s="38"/>
      <c r="E52" s="38"/>
      <c r="F52" s="38"/>
      <c r="G52" s="32" t="s">
        <v>21</v>
      </c>
      <c r="H52" s="34">
        <f>SUM(H47:H49,H51:H51,)</f>
        <v>26</v>
      </c>
    </row>
    <row r="53" spans="1:11" ht="200.1" customHeight="1" thickBot="1" x14ac:dyDescent="0.3">
      <c r="A53" s="26"/>
      <c r="B53" s="29"/>
      <c r="C53" s="39" t="s">
        <v>173</v>
      </c>
      <c r="D53" s="39"/>
      <c r="E53" s="39"/>
      <c r="F53" s="40"/>
      <c r="G53" s="33"/>
      <c r="H53" s="35"/>
    </row>
    <row r="54" spans="1:11" ht="16.5" customHeight="1" x14ac:dyDescent="0.25">
      <c r="A54" s="24">
        <v>6</v>
      </c>
      <c r="B54" s="27" t="s">
        <v>146</v>
      </c>
      <c r="C54" s="36" t="s">
        <v>44</v>
      </c>
      <c r="D54" s="36" t="s">
        <v>45</v>
      </c>
      <c r="E54" s="36" t="s">
        <v>46</v>
      </c>
      <c r="F54" s="36" t="s">
        <v>47</v>
      </c>
      <c r="G54" s="30" t="s">
        <v>19</v>
      </c>
      <c r="H54" s="31"/>
    </row>
    <row r="55" spans="1:11" ht="31.5" x14ac:dyDescent="0.25">
      <c r="A55" s="25"/>
      <c r="B55" s="28"/>
      <c r="C55" s="37"/>
      <c r="D55" s="37"/>
      <c r="E55" s="37"/>
      <c r="F55" s="37"/>
      <c r="G55" s="20" t="s">
        <v>43</v>
      </c>
      <c r="H55" s="21">
        <v>3</v>
      </c>
    </row>
    <row r="56" spans="1:11" x14ac:dyDescent="0.25">
      <c r="A56" s="25"/>
      <c r="B56" s="28"/>
      <c r="C56" s="37"/>
      <c r="D56" s="37"/>
      <c r="E56" s="37"/>
      <c r="F56" s="37"/>
      <c r="G56" s="20" t="s">
        <v>20</v>
      </c>
      <c r="H56" s="21">
        <v>1</v>
      </c>
    </row>
    <row r="57" spans="1:11" ht="16.5" thickBot="1" x14ac:dyDescent="0.3">
      <c r="A57" s="25"/>
      <c r="B57" s="28"/>
      <c r="C57" s="37"/>
      <c r="D57" s="37"/>
      <c r="E57" s="37"/>
      <c r="F57" s="37"/>
      <c r="G57" s="20" t="s">
        <v>159</v>
      </c>
      <c r="H57" s="21">
        <v>20</v>
      </c>
      <c r="K57" s="8"/>
    </row>
    <row r="58" spans="1:11" x14ac:dyDescent="0.25">
      <c r="A58" s="25"/>
      <c r="B58" s="28"/>
      <c r="C58" s="37"/>
      <c r="D58" s="37"/>
      <c r="E58" s="37"/>
      <c r="F58" s="37"/>
      <c r="G58" s="30" t="s">
        <v>15</v>
      </c>
      <c r="H58" s="31"/>
    </row>
    <row r="59" spans="1:11" ht="31.5" x14ac:dyDescent="0.25">
      <c r="A59" s="25"/>
      <c r="B59" s="28"/>
      <c r="C59" s="37"/>
      <c r="D59" s="37"/>
      <c r="E59" s="37"/>
      <c r="F59" s="37"/>
      <c r="G59" s="18" t="s">
        <v>16</v>
      </c>
      <c r="H59" s="19">
        <v>3</v>
      </c>
    </row>
    <row r="60" spans="1:11" ht="47.25" x14ac:dyDescent="0.25">
      <c r="A60" s="25"/>
      <c r="B60" s="28"/>
      <c r="C60" s="37"/>
      <c r="D60" s="37"/>
      <c r="E60" s="37"/>
      <c r="F60" s="37"/>
      <c r="G60" s="18" t="s">
        <v>18</v>
      </c>
      <c r="H60" s="19">
        <v>1</v>
      </c>
    </row>
    <row r="61" spans="1:11" x14ac:dyDescent="0.25">
      <c r="A61" s="25"/>
      <c r="B61" s="28"/>
      <c r="C61" s="37"/>
      <c r="D61" s="37"/>
      <c r="E61" s="37"/>
      <c r="F61" s="37"/>
      <c r="G61" s="18" t="s">
        <v>48</v>
      </c>
      <c r="H61" s="19">
        <v>2</v>
      </c>
    </row>
    <row r="62" spans="1:11" ht="372" customHeight="1" thickBot="1" x14ac:dyDescent="0.3">
      <c r="A62" s="25"/>
      <c r="B62" s="28"/>
      <c r="C62" s="38"/>
      <c r="D62" s="38"/>
      <c r="E62" s="38"/>
      <c r="F62" s="38"/>
      <c r="G62" s="32" t="s">
        <v>21</v>
      </c>
      <c r="H62" s="34">
        <f>SUM(H55:H57,H59:H61,)</f>
        <v>30</v>
      </c>
    </row>
    <row r="63" spans="1:11" ht="200.1" customHeight="1" thickBot="1" x14ac:dyDescent="0.3">
      <c r="A63" s="26"/>
      <c r="B63" s="29"/>
      <c r="C63" s="39" t="s">
        <v>174</v>
      </c>
      <c r="D63" s="39"/>
      <c r="E63" s="39"/>
      <c r="F63" s="40"/>
      <c r="G63" s="33"/>
      <c r="H63" s="35"/>
    </row>
    <row r="64" spans="1:11" ht="16.5" customHeight="1" x14ac:dyDescent="0.25">
      <c r="A64" s="24">
        <v>7</v>
      </c>
      <c r="B64" s="27" t="s">
        <v>165</v>
      </c>
      <c r="C64" s="36" t="s">
        <v>49</v>
      </c>
      <c r="D64" s="36" t="s">
        <v>50</v>
      </c>
      <c r="E64" s="36" t="s">
        <v>51</v>
      </c>
      <c r="F64" s="36" t="s">
        <v>52</v>
      </c>
      <c r="G64" s="30" t="s">
        <v>19</v>
      </c>
      <c r="H64" s="31"/>
    </row>
    <row r="65" spans="1:11" x14ac:dyDescent="0.25">
      <c r="A65" s="25"/>
      <c r="B65" s="28"/>
      <c r="C65" s="37"/>
      <c r="D65" s="37"/>
      <c r="E65" s="37"/>
      <c r="F65" s="37"/>
      <c r="G65" s="18" t="s">
        <v>31</v>
      </c>
      <c r="H65" s="19">
        <v>4</v>
      </c>
    </row>
    <row r="66" spans="1:11" ht="16.5" thickBot="1" x14ac:dyDescent="0.3">
      <c r="A66" s="25"/>
      <c r="B66" s="28"/>
      <c r="C66" s="37"/>
      <c r="D66" s="37"/>
      <c r="E66" s="37"/>
      <c r="F66" s="37"/>
      <c r="G66" s="20" t="s">
        <v>159</v>
      </c>
      <c r="H66" s="19">
        <v>45</v>
      </c>
      <c r="K66" s="8"/>
    </row>
    <row r="67" spans="1:11" x14ac:dyDescent="0.25">
      <c r="A67" s="25"/>
      <c r="B67" s="28"/>
      <c r="C67" s="37"/>
      <c r="D67" s="37"/>
      <c r="E67" s="37"/>
      <c r="F67" s="37"/>
      <c r="G67" s="30" t="s">
        <v>32</v>
      </c>
      <c r="H67" s="31"/>
    </row>
    <row r="68" spans="1:11" ht="31.5" x14ac:dyDescent="0.25">
      <c r="A68" s="25"/>
      <c r="B68" s="28"/>
      <c r="C68" s="37"/>
      <c r="D68" s="37"/>
      <c r="E68" s="37"/>
      <c r="F68" s="37"/>
      <c r="G68" s="18" t="s">
        <v>33</v>
      </c>
      <c r="H68" s="19">
        <v>4</v>
      </c>
    </row>
    <row r="69" spans="1:11" ht="32.25" thickBot="1" x14ac:dyDescent="0.3">
      <c r="A69" s="25"/>
      <c r="B69" s="28"/>
      <c r="C69" s="37"/>
      <c r="D69" s="37"/>
      <c r="E69" s="37"/>
      <c r="F69" s="37"/>
      <c r="G69" s="20" t="s">
        <v>160</v>
      </c>
      <c r="H69" s="19">
        <v>33</v>
      </c>
      <c r="K69" s="8"/>
    </row>
    <row r="70" spans="1:11" x14ac:dyDescent="0.25">
      <c r="A70" s="25"/>
      <c r="B70" s="28"/>
      <c r="C70" s="37"/>
      <c r="D70" s="37"/>
      <c r="E70" s="37"/>
      <c r="F70" s="37"/>
      <c r="G70" s="30" t="s">
        <v>75</v>
      </c>
      <c r="H70" s="31"/>
    </row>
    <row r="71" spans="1:11" ht="31.5" x14ac:dyDescent="0.25">
      <c r="A71" s="25"/>
      <c r="B71" s="28"/>
      <c r="C71" s="37"/>
      <c r="D71" s="37"/>
      <c r="E71" s="37"/>
      <c r="F71" s="37"/>
      <c r="G71" s="18" t="s">
        <v>76</v>
      </c>
      <c r="H71" s="19">
        <v>3</v>
      </c>
    </row>
    <row r="72" spans="1:11" ht="47.25" x14ac:dyDescent="0.25">
      <c r="A72" s="25"/>
      <c r="B72" s="28"/>
      <c r="C72" s="37"/>
      <c r="D72" s="37"/>
      <c r="E72" s="37"/>
      <c r="F72" s="37"/>
      <c r="G72" s="20" t="s">
        <v>162</v>
      </c>
      <c r="H72" s="19">
        <v>12</v>
      </c>
      <c r="K72" s="8"/>
    </row>
    <row r="73" spans="1:11" ht="187.5" customHeight="1" thickBot="1" x14ac:dyDescent="0.3">
      <c r="A73" s="25"/>
      <c r="B73" s="28"/>
      <c r="C73" s="38"/>
      <c r="D73" s="38"/>
      <c r="E73" s="38"/>
      <c r="F73" s="38"/>
      <c r="G73" s="32" t="s">
        <v>21</v>
      </c>
      <c r="H73" s="34">
        <f>SUM(H65:H66,H68:H69,H71:H72)</f>
        <v>101</v>
      </c>
    </row>
    <row r="74" spans="1:11" ht="200.1" customHeight="1" thickBot="1" x14ac:dyDescent="0.3">
      <c r="A74" s="26"/>
      <c r="B74" s="29"/>
      <c r="C74" s="39" t="s">
        <v>175</v>
      </c>
      <c r="D74" s="39"/>
      <c r="E74" s="39"/>
      <c r="F74" s="40"/>
      <c r="G74" s="33"/>
      <c r="H74" s="35"/>
    </row>
    <row r="75" spans="1:11" ht="16.5" customHeight="1" x14ac:dyDescent="0.25">
      <c r="A75" s="24">
        <v>8</v>
      </c>
      <c r="B75" s="27" t="s">
        <v>165</v>
      </c>
      <c r="C75" s="36" t="s">
        <v>53</v>
      </c>
      <c r="D75" s="36" t="s">
        <v>54</v>
      </c>
      <c r="E75" s="36" t="s">
        <v>55</v>
      </c>
      <c r="F75" s="36" t="s">
        <v>56</v>
      </c>
      <c r="G75" s="30" t="s">
        <v>32</v>
      </c>
      <c r="H75" s="31"/>
    </row>
    <row r="76" spans="1:11" ht="31.5" x14ac:dyDescent="0.25">
      <c r="A76" s="25"/>
      <c r="B76" s="28"/>
      <c r="C76" s="37"/>
      <c r="D76" s="37"/>
      <c r="E76" s="37"/>
      <c r="F76" s="37"/>
      <c r="G76" s="20" t="s">
        <v>41</v>
      </c>
      <c r="H76" s="21">
        <v>10</v>
      </c>
    </row>
    <row r="77" spans="1:11" ht="31.5" x14ac:dyDescent="0.25">
      <c r="A77" s="25"/>
      <c r="B77" s="28"/>
      <c r="C77" s="37"/>
      <c r="D77" s="37"/>
      <c r="E77" s="37"/>
      <c r="F77" s="37"/>
      <c r="G77" s="20" t="s">
        <v>164</v>
      </c>
      <c r="H77" s="21">
        <v>5</v>
      </c>
    </row>
    <row r="78" spans="1:11" x14ac:dyDescent="0.25">
      <c r="A78" s="25"/>
      <c r="B78" s="28"/>
      <c r="C78" s="37"/>
      <c r="D78" s="37"/>
      <c r="E78" s="37"/>
      <c r="F78" s="37"/>
      <c r="G78" s="20" t="s">
        <v>142</v>
      </c>
      <c r="H78" s="21">
        <v>5</v>
      </c>
    </row>
    <row r="79" spans="1:11" x14ac:dyDescent="0.25">
      <c r="A79" s="25"/>
      <c r="B79" s="28"/>
      <c r="C79" s="37"/>
      <c r="D79" s="37"/>
      <c r="E79" s="37"/>
      <c r="F79" s="37"/>
      <c r="G79" s="20" t="s">
        <v>35</v>
      </c>
      <c r="H79" s="21">
        <v>2</v>
      </c>
    </row>
    <row r="80" spans="1:11" ht="32.25" thickBot="1" x14ac:dyDescent="0.3">
      <c r="A80" s="25"/>
      <c r="B80" s="28"/>
      <c r="C80" s="37"/>
      <c r="D80" s="37"/>
      <c r="E80" s="37"/>
      <c r="F80" s="37"/>
      <c r="G80" s="20" t="s">
        <v>160</v>
      </c>
      <c r="H80" s="21">
        <v>33</v>
      </c>
      <c r="K80" s="8"/>
    </row>
    <row r="81" spans="1:13" x14ac:dyDescent="0.25">
      <c r="A81" s="25"/>
      <c r="B81" s="28"/>
      <c r="C81" s="37"/>
      <c r="D81" s="37"/>
      <c r="E81" s="37"/>
      <c r="F81" s="37"/>
      <c r="G81" s="30" t="s">
        <v>15</v>
      </c>
      <c r="H81" s="31"/>
    </row>
    <row r="82" spans="1:13" ht="32.25" thickBot="1" x14ac:dyDescent="0.3">
      <c r="A82" s="25"/>
      <c r="B82" s="28"/>
      <c r="C82" s="37"/>
      <c r="D82" s="37"/>
      <c r="E82" s="37"/>
      <c r="F82" s="37"/>
      <c r="G82" s="18" t="s">
        <v>16</v>
      </c>
      <c r="H82" s="19">
        <v>1</v>
      </c>
    </row>
    <row r="83" spans="1:13" x14ac:dyDescent="0.25">
      <c r="A83" s="25"/>
      <c r="B83" s="28"/>
      <c r="C83" s="37"/>
      <c r="D83" s="37"/>
      <c r="E83" s="37"/>
      <c r="F83" s="37"/>
      <c r="G83" s="30" t="s">
        <v>75</v>
      </c>
      <c r="H83" s="31"/>
    </row>
    <row r="84" spans="1:13" ht="31.5" x14ac:dyDescent="0.25">
      <c r="A84" s="25"/>
      <c r="B84" s="28"/>
      <c r="C84" s="37"/>
      <c r="D84" s="37"/>
      <c r="E84" s="37"/>
      <c r="F84" s="37"/>
      <c r="G84" s="18" t="s">
        <v>76</v>
      </c>
      <c r="H84" s="19">
        <v>3</v>
      </c>
    </row>
    <row r="85" spans="1:13" ht="47.25" x14ac:dyDescent="0.25">
      <c r="A85" s="25"/>
      <c r="B85" s="28"/>
      <c r="C85" s="37"/>
      <c r="D85" s="37"/>
      <c r="E85" s="37"/>
      <c r="F85" s="37"/>
      <c r="G85" s="20" t="s">
        <v>162</v>
      </c>
      <c r="H85" s="19">
        <v>12</v>
      </c>
      <c r="K85" s="8"/>
    </row>
    <row r="86" spans="1:13" ht="16.5" thickBot="1" x14ac:dyDescent="0.3">
      <c r="A86" s="25"/>
      <c r="B86" s="28"/>
      <c r="C86" s="38"/>
      <c r="D86" s="38"/>
      <c r="E86" s="38"/>
      <c r="F86" s="38"/>
      <c r="G86" s="32" t="s">
        <v>21</v>
      </c>
      <c r="H86" s="34">
        <f>SUM(H76:H80,H82:H82,H84:H85,)</f>
        <v>71</v>
      </c>
    </row>
    <row r="87" spans="1:13" ht="200.1" customHeight="1" thickBot="1" x14ac:dyDescent="0.3">
      <c r="A87" s="26"/>
      <c r="B87" s="29"/>
      <c r="C87" s="39" t="s">
        <v>176</v>
      </c>
      <c r="D87" s="39"/>
      <c r="E87" s="39"/>
      <c r="F87" s="40"/>
      <c r="G87" s="33"/>
      <c r="H87" s="35"/>
    </row>
    <row r="88" spans="1:13" ht="16.5" customHeight="1" x14ac:dyDescent="0.25">
      <c r="A88" s="24">
        <v>9</v>
      </c>
      <c r="B88" s="27" t="s">
        <v>165</v>
      </c>
      <c r="C88" s="36" t="s">
        <v>57</v>
      </c>
      <c r="D88" s="36" t="s">
        <v>58</v>
      </c>
      <c r="E88" s="36" t="s">
        <v>59</v>
      </c>
      <c r="F88" s="36" t="s">
        <v>60</v>
      </c>
      <c r="G88" s="30" t="s">
        <v>19</v>
      </c>
      <c r="H88" s="31"/>
    </row>
    <row r="89" spans="1:13" x14ac:dyDescent="0.25">
      <c r="A89" s="25"/>
      <c r="B89" s="28"/>
      <c r="C89" s="37"/>
      <c r="D89" s="37"/>
      <c r="E89" s="37"/>
      <c r="F89" s="37"/>
      <c r="G89" s="20" t="s">
        <v>31</v>
      </c>
      <c r="H89" s="21">
        <v>2</v>
      </c>
      <c r="M89" s="2">
        <v>1</v>
      </c>
    </row>
    <row r="90" spans="1:13" ht="16.5" thickBot="1" x14ac:dyDescent="0.3">
      <c r="A90" s="25"/>
      <c r="B90" s="28"/>
      <c r="C90" s="37"/>
      <c r="D90" s="37"/>
      <c r="E90" s="37"/>
      <c r="F90" s="37"/>
      <c r="G90" s="20" t="s">
        <v>159</v>
      </c>
      <c r="H90" s="21">
        <v>20</v>
      </c>
      <c r="K90" s="8"/>
    </row>
    <row r="91" spans="1:13" x14ac:dyDescent="0.25">
      <c r="A91" s="25"/>
      <c r="B91" s="28"/>
      <c r="C91" s="37"/>
      <c r="D91" s="37"/>
      <c r="E91" s="37"/>
      <c r="F91" s="37"/>
      <c r="G91" s="30" t="s">
        <v>32</v>
      </c>
      <c r="H91" s="31"/>
    </row>
    <row r="92" spans="1:13" x14ac:dyDescent="0.25">
      <c r="A92" s="25"/>
      <c r="B92" s="28"/>
      <c r="C92" s="37"/>
      <c r="D92" s="37"/>
      <c r="E92" s="37"/>
      <c r="F92" s="37"/>
      <c r="G92" s="18" t="s">
        <v>61</v>
      </c>
      <c r="H92" s="19">
        <v>6</v>
      </c>
    </row>
    <row r="93" spans="1:13" ht="31.5" x14ac:dyDescent="0.25">
      <c r="A93" s="25"/>
      <c r="B93" s="28"/>
      <c r="C93" s="37"/>
      <c r="D93" s="37"/>
      <c r="E93" s="37"/>
      <c r="F93" s="37"/>
      <c r="G93" s="20" t="s">
        <v>160</v>
      </c>
      <c r="H93" s="19">
        <v>18</v>
      </c>
      <c r="K93" s="8"/>
    </row>
    <row r="94" spans="1:13" ht="149.25" customHeight="1" thickBot="1" x14ac:dyDescent="0.3">
      <c r="A94" s="25"/>
      <c r="B94" s="28"/>
      <c r="C94" s="38"/>
      <c r="D94" s="38"/>
      <c r="E94" s="38"/>
      <c r="F94" s="38"/>
      <c r="G94" s="32" t="s">
        <v>21</v>
      </c>
      <c r="H94" s="34">
        <f>SUM(H89:H90,H92:H93)</f>
        <v>46</v>
      </c>
    </row>
    <row r="95" spans="1:13" ht="200.1" customHeight="1" thickBot="1" x14ac:dyDescent="0.3">
      <c r="A95" s="26"/>
      <c r="B95" s="29"/>
      <c r="C95" s="39" t="s">
        <v>177</v>
      </c>
      <c r="D95" s="39"/>
      <c r="E95" s="39"/>
      <c r="F95" s="40"/>
      <c r="G95" s="33"/>
      <c r="H95" s="35"/>
    </row>
    <row r="96" spans="1:13" ht="16.5" customHeight="1" x14ac:dyDescent="0.25">
      <c r="A96" s="24">
        <v>10</v>
      </c>
      <c r="B96" s="27" t="s">
        <v>147</v>
      </c>
      <c r="C96" s="36" t="s">
        <v>62</v>
      </c>
      <c r="D96" s="36" t="s">
        <v>63</v>
      </c>
      <c r="E96" s="36" t="s">
        <v>64</v>
      </c>
      <c r="F96" s="36" t="s">
        <v>65</v>
      </c>
      <c r="G96" s="30" t="s">
        <v>66</v>
      </c>
      <c r="H96" s="31"/>
    </row>
    <row r="97" spans="1:11" x14ac:dyDescent="0.25">
      <c r="A97" s="25"/>
      <c r="B97" s="28"/>
      <c r="C97" s="37"/>
      <c r="D97" s="37"/>
      <c r="E97" s="37"/>
      <c r="F97" s="37"/>
      <c r="G97" s="18" t="s">
        <v>67</v>
      </c>
      <c r="H97" s="19">
        <v>3</v>
      </c>
    </row>
    <row r="98" spans="1:11" x14ac:dyDescent="0.25">
      <c r="A98" s="25"/>
      <c r="B98" s="28"/>
      <c r="C98" s="37"/>
      <c r="D98" s="37"/>
      <c r="E98" s="37"/>
      <c r="F98" s="37"/>
      <c r="G98" s="18" t="s">
        <v>68</v>
      </c>
      <c r="H98" s="19">
        <v>4</v>
      </c>
    </row>
    <row r="99" spans="1:11" x14ac:dyDescent="0.25">
      <c r="A99" s="25"/>
      <c r="B99" s="28"/>
      <c r="C99" s="37"/>
      <c r="D99" s="37"/>
      <c r="E99" s="37"/>
      <c r="F99" s="37"/>
      <c r="G99" s="18" t="s">
        <v>69</v>
      </c>
      <c r="H99" s="19">
        <v>2</v>
      </c>
    </row>
    <row r="100" spans="1:11" x14ac:dyDescent="0.25">
      <c r="A100" s="25"/>
      <c r="B100" s="28"/>
      <c r="C100" s="37"/>
      <c r="D100" s="37"/>
      <c r="E100" s="37"/>
      <c r="F100" s="37"/>
      <c r="G100" s="18" t="s">
        <v>70</v>
      </c>
      <c r="H100" s="21">
        <v>15</v>
      </c>
    </row>
    <row r="101" spans="1:11" ht="22.7" customHeight="1" x14ac:dyDescent="0.25">
      <c r="A101" s="25"/>
      <c r="B101" s="28"/>
      <c r="C101" s="37"/>
      <c r="D101" s="37"/>
      <c r="E101" s="37"/>
      <c r="F101" s="37"/>
      <c r="G101" s="18" t="s">
        <v>71</v>
      </c>
      <c r="H101" s="21">
        <v>2</v>
      </c>
    </row>
    <row r="102" spans="1:11" ht="27.6" customHeight="1" x14ac:dyDescent="0.25">
      <c r="A102" s="25"/>
      <c r="B102" s="28"/>
      <c r="C102" s="37"/>
      <c r="D102" s="37"/>
      <c r="E102" s="37"/>
      <c r="F102" s="37"/>
      <c r="G102" s="18" t="s">
        <v>72</v>
      </c>
      <c r="H102" s="21">
        <v>2</v>
      </c>
    </row>
    <row r="103" spans="1:11" x14ac:dyDescent="0.25">
      <c r="A103" s="25"/>
      <c r="B103" s="28"/>
      <c r="C103" s="37"/>
      <c r="D103" s="37"/>
      <c r="E103" s="37"/>
      <c r="F103" s="37"/>
      <c r="G103" s="18" t="s">
        <v>74</v>
      </c>
      <c r="H103" s="21">
        <v>5</v>
      </c>
    </row>
    <row r="104" spans="1:11" ht="16.5" thickBot="1" x14ac:dyDescent="0.3">
      <c r="A104" s="25"/>
      <c r="B104" s="28"/>
      <c r="C104" s="37"/>
      <c r="D104" s="37"/>
      <c r="E104" s="37"/>
      <c r="F104" s="37"/>
      <c r="G104" s="18" t="s">
        <v>139</v>
      </c>
      <c r="H104" s="21">
        <v>3</v>
      </c>
    </row>
    <row r="105" spans="1:11" x14ac:dyDescent="0.25">
      <c r="A105" s="25"/>
      <c r="B105" s="28"/>
      <c r="C105" s="37"/>
      <c r="D105" s="37"/>
      <c r="E105" s="37"/>
      <c r="F105" s="37"/>
      <c r="G105" s="30" t="s">
        <v>75</v>
      </c>
      <c r="H105" s="31"/>
    </row>
    <row r="106" spans="1:11" ht="31.5" x14ac:dyDescent="0.25">
      <c r="A106" s="25"/>
      <c r="B106" s="28"/>
      <c r="C106" s="37"/>
      <c r="D106" s="37"/>
      <c r="E106" s="37"/>
      <c r="F106" s="37"/>
      <c r="G106" s="18" t="s">
        <v>76</v>
      </c>
      <c r="H106" s="19">
        <v>6</v>
      </c>
    </row>
    <row r="107" spans="1:11" ht="47.1" customHeight="1" thickBot="1" x14ac:dyDescent="0.3">
      <c r="A107" s="25"/>
      <c r="B107" s="28"/>
      <c r="C107" s="37"/>
      <c r="D107" s="37"/>
      <c r="E107" s="37"/>
      <c r="F107" s="37"/>
      <c r="G107" s="20" t="s">
        <v>162</v>
      </c>
      <c r="H107" s="19">
        <v>20</v>
      </c>
      <c r="K107" s="8"/>
    </row>
    <row r="108" spans="1:11" x14ac:dyDescent="0.25">
      <c r="A108" s="25"/>
      <c r="B108" s="28"/>
      <c r="C108" s="37"/>
      <c r="D108" s="37"/>
      <c r="E108" s="37"/>
      <c r="F108" s="37"/>
      <c r="G108" s="30" t="s">
        <v>39</v>
      </c>
      <c r="H108" s="31"/>
    </row>
    <row r="109" spans="1:11" x14ac:dyDescent="0.25">
      <c r="A109" s="25"/>
      <c r="B109" s="28"/>
      <c r="C109" s="37"/>
      <c r="D109" s="37"/>
      <c r="E109" s="37"/>
      <c r="F109" s="37"/>
      <c r="G109" s="18" t="s">
        <v>13</v>
      </c>
      <c r="H109" s="19">
        <v>2</v>
      </c>
    </row>
    <row r="110" spans="1:11" x14ac:dyDescent="0.25">
      <c r="A110" s="25"/>
      <c r="B110" s="28"/>
      <c r="C110" s="37"/>
      <c r="D110" s="37"/>
      <c r="E110" s="37"/>
      <c r="F110" s="37"/>
      <c r="G110" s="18" t="s">
        <v>115</v>
      </c>
      <c r="H110" s="19">
        <v>4</v>
      </c>
    </row>
    <row r="111" spans="1:11" x14ac:dyDescent="0.25">
      <c r="A111" s="25"/>
      <c r="B111" s="28"/>
      <c r="C111" s="37"/>
      <c r="D111" s="37"/>
      <c r="E111" s="37"/>
      <c r="F111" s="37"/>
      <c r="G111" s="18" t="s">
        <v>116</v>
      </c>
      <c r="H111" s="19">
        <v>2</v>
      </c>
    </row>
    <row r="112" spans="1:11" ht="31.5" x14ac:dyDescent="0.25">
      <c r="A112" s="25"/>
      <c r="B112" s="28"/>
      <c r="C112" s="37"/>
      <c r="D112" s="37"/>
      <c r="E112" s="37"/>
      <c r="F112" s="37"/>
      <c r="G112" s="18" t="s">
        <v>40</v>
      </c>
      <c r="H112" s="19">
        <v>10</v>
      </c>
    </row>
    <row r="113" spans="1:11" ht="16.5" thickBot="1" x14ac:dyDescent="0.3">
      <c r="A113" s="25"/>
      <c r="B113" s="28"/>
      <c r="C113" s="38"/>
      <c r="D113" s="38"/>
      <c r="E113" s="38"/>
      <c r="F113" s="38"/>
      <c r="G113" s="32" t="s">
        <v>21</v>
      </c>
      <c r="H113" s="34">
        <f>SUM(H97:H104,H106:H107,H109:H112,)</f>
        <v>80</v>
      </c>
    </row>
    <row r="114" spans="1:11" ht="200.1" customHeight="1" thickBot="1" x14ac:dyDescent="0.3">
      <c r="A114" s="26"/>
      <c r="B114" s="29"/>
      <c r="C114" s="39" t="s">
        <v>178</v>
      </c>
      <c r="D114" s="39"/>
      <c r="E114" s="39"/>
      <c r="F114" s="40"/>
      <c r="G114" s="33"/>
      <c r="H114" s="35"/>
    </row>
    <row r="115" spans="1:11" ht="16.5" customHeight="1" x14ac:dyDescent="0.25">
      <c r="A115" s="24">
        <v>11</v>
      </c>
      <c r="B115" s="27" t="s">
        <v>165</v>
      </c>
      <c r="C115" s="36" t="s">
        <v>77</v>
      </c>
      <c r="D115" s="36" t="s">
        <v>78</v>
      </c>
      <c r="E115" s="36" t="s">
        <v>79</v>
      </c>
      <c r="F115" s="36" t="s">
        <v>80</v>
      </c>
      <c r="G115" s="30" t="s">
        <v>32</v>
      </c>
      <c r="H115" s="31"/>
    </row>
    <row r="116" spans="1:11" ht="47.25" x14ac:dyDescent="0.25">
      <c r="A116" s="25"/>
      <c r="B116" s="28"/>
      <c r="C116" s="37"/>
      <c r="D116" s="37"/>
      <c r="E116" s="37"/>
      <c r="F116" s="37"/>
      <c r="G116" s="18" t="s">
        <v>81</v>
      </c>
      <c r="H116" s="19">
        <v>8</v>
      </c>
    </row>
    <row r="117" spans="1:11" ht="32.25" thickBot="1" x14ac:dyDescent="0.3">
      <c r="A117" s="25"/>
      <c r="B117" s="28"/>
      <c r="C117" s="37"/>
      <c r="D117" s="37"/>
      <c r="E117" s="37"/>
      <c r="F117" s="37"/>
      <c r="G117" s="20" t="s">
        <v>160</v>
      </c>
      <c r="H117" s="19">
        <v>25</v>
      </c>
      <c r="K117" s="8"/>
    </row>
    <row r="118" spans="1:11" x14ac:dyDescent="0.25">
      <c r="A118" s="25"/>
      <c r="B118" s="28"/>
      <c r="C118" s="37"/>
      <c r="D118" s="37"/>
      <c r="E118" s="37"/>
      <c r="F118" s="37"/>
      <c r="G118" s="30" t="s">
        <v>66</v>
      </c>
      <c r="H118" s="31"/>
    </row>
    <row r="119" spans="1:11" ht="26.45" customHeight="1" x14ac:dyDescent="0.25">
      <c r="A119" s="25"/>
      <c r="B119" s="28"/>
      <c r="C119" s="37"/>
      <c r="D119" s="37"/>
      <c r="E119" s="37"/>
      <c r="F119" s="37"/>
      <c r="G119" s="18" t="s">
        <v>72</v>
      </c>
      <c r="H119" s="19">
        <v>2</v>
      </c>
    </row>
    <row r="120" spans="1:11" ht="173.25" customHeight="1" thickBot="1" x14ac:dyDescent="0.3">
      <c r="A120" s="25"/>
      <c r="B120" s="28"/>
      <c r="C120" s="38"/>
      <c r="D120" s="38"/>
      <c r="E120" s="38"/>
      <c r="F120" s="38"/>
      <c r="G120" s="32" t="s">
        <v>21</v>
      </c>
      <c r="H120" s="34">
        <f>SUM(H116:H117,H119:H119)</f>
        <v>35</v>
      </c>
    </row>
    <row r="121" spans="1:11" ht="200.1" customHeight="1" thickBot="1" x14ac:dyDescent="0.3">
      <c r="A121" s="26"/>
      <c r="B121" s="29"/>
      <c r="C121" s="39" t="s">
        <v>179</v>
      </c>
      <c r="D121" s="39"/>
      <c r="E121" s="39"/>
      <c r="F121" s="40"/>
      <c r="G121" s="33"/>
      <c r="H121" s="35"/>
    </row>
    <row r="122" spans="1:11" ht="16.5" customHeight="1" x14ac:dyDescent="0.25">
      <c r="A122" s="24">
        <v>12</v>
      </c>
      <c r="B122" s="27" t="s">
        <v>148</v>
      </c>
      <c r="C122" s="36" t="s">
        <v>82</v>
      </c>
      <c r="D122" s="36" t="s">
        <v>83</v>
      </c>
      <c r="E122" s="36" t="s">
        <v>84</v>
      </c>
      <c r="F122" s="36" t="s">
        <v>85</v>
      </c>
      <c r="G122" s="30" t="s">
        <v>32</v>
      </c>
      <c r="H122" s="31"/>
    </row>
    <row r="123" spans="1:11" ht="31.5" x14ac:dyDescent="0.25">
      <c r="A123" s="25"/>
      <c r="B123" s="28"/>
      <c r="C123" s="37"/>
      <c r="D123" s="37"/>
      <c r="E123" s="37"/>
      <c r="F123" s="37"/>
      <c r="G123" s="18" t="s">
        <v>86</v>
      </c>
      <c r="H123" s="19">
        <v>6</v>
      </c>
    </row>
    <row r="124" spans="1:11" ht="32.25" thickBot="1" x14ac:dyDescent="0.3">
      <c r="A124" s="25"/>
      <c r="B124" s="28"/>
      <c r="C124" s="37"/>
      <c r="D124" s="37"/>
      <c r="E124" s="37"/>
      <c r="F124" s="37"/>
      <c r="G124" s="20" t="s">
        <v>160</v>
      </c>
      <c r="H124" s="19">
        <v>15</v>
      </c>
      <c r="K124" s="8"/>
    </row>
    <row r="125" spans="1:11" x14ac:dyDescent="0.25">
      <c r="A125" s="25"/>
      <c r="B125" s="28"/>
      <c r="C125" s="37"/>
      <c r="D125" s="37"/>
      <c r="E125" s="37"/>
      <c r="F125" s="37"/>
      <c r="G125" s="30" t="s">
        <v>15</v>
      </c>
      <c r="H125" s="31"/>
    </row>
    <row r="126" spans="1:11" ht="47.25" x14ac:dyDescent="0.25">
      <c r="A126" s="25"/>
      <c r="B126" s="28"/>
      <c r="C126" s="37"/>
      <c r="D126" s="37"/>
      <c r="E126" s="37"/>
      <c r="F126" s="37"/>
      <c r="G126" s="18" t="s">
        <v>18</v>
      </c>
      <c r="H126" s="19">
        <v>1</v>
      </c>
    </row>
    <row r="127" spans="1:11" ht="202.5" customHeight="1" thickBot="1" x14ac:dyDescent="0.3">
      <c r="A127" s="25"/>
      <c r="B127" s="28"/>
      <c r="C127" s="38"/>
      <c r="D127" s="38"/>
      <c r="E127" s="38"/>
      <c r="F127" s="38"/>
      <c r="G127" s="32" t="s">
        <v>21</v>
      </c>
      <c r="H127" s="34">
        <f>SUM(H123:H124,H126:H126)</f>
        <v>22</v>
      </c>
    </row>
    <row r="128" spans="1:11" ht="200.1" customHeight="1" thickBot="1" x14ac:dyDescent="0.3">
      <c r="A128" s="26"/>
      <c r="B128" s="29"/>
      <c r="C128" s="39" t="s">
        <v>180</v>
      </c>
      <c r="D128" s="39"/>
      <c r="E128" s="39"/>
      <c r="F128" s="40"/>
      <c r="G128" s="33"/>
      <c r="H128" s="35"/>
    </row>
    <row r="129" spans="1:11" ht="16.5" customHeight="1" x14ac:dyDescent="0.25">
      <c r="A129" s="24">
        <v>13</v>
      </c>
      <c r="B129" s="27" t="s">
        <v>165</v>
      </c>
      <c r="C129" s="36" t="s">
        <v>87</v>
      </c>
      <c r="D129" s="36" t="s">
        <v>88</v>
      </c>
      <c r="E129" s="36" t="s">
        <v>89</v>
      </c>
      <c r="F129" s="36" t="s">
        <v>90</v>
      </c>
      <c r="G129" s="30" t="s">
        <v>32</v>
      </c>
      <c r="H129" s="31"/>
    </row>
    <row r="130" spans="1:11" x14ac:dyDescent="0.25">
      <c r="A130" s="25"/>
      <c r="B130" s="28"/>
      <c r="C130" s="37"/>
      <c r="D130" s="37"/>
      <c r="E130" s="37"/>
      <c r="F130" s="37"/>
      <c r="G130" s="18" t="s">
        <v>34</v>
      </c>
      <c r="H130" s="21">
        <v>8</v>
      </c>
    </row>
    <row r="131" spans="1:11" ht="32.25" thickBot="1" x14ac:dyDescent="0.3">
      <c r="A131" s="25"/>
      <c r="B131" s="28"/>
      <c r="C131" s="37"/>
      <c r="D131" s="37"/>
      <c r="E131" s="37"/>
      <c r="F131" s="37"/>
      <c r="G131" s="20" t="s">
        <v>160</v>
      </c>
      <c r="H131" s="19">
        <v>10</v>
      </c>
      <c r="K131" s="8"/>
    </row>
    <row r="132" spans="1:11" x14ac:dyDescent="0.25">
      <c r="A132" s="25"/>
      <c r="B132" s="28"/>
      <c r="C132" s="37"/>
      <c r="D132" s="37"/>
      <c r="E132" s="37"/>
      <c r="F132" s="37"/>
      <c r="G132" s="30" t="s">
        <v>19</v>
      </c>
      <c r="H132" s="31"/>
    </row>
    <row r="133" spans="1:11" x14ac:dyDescent="0.25">
      <c r="A133" s="25"/>
      <c r="B133" s="28"/>
      <c r="C133" s="37"/>
      <c r="D133" s="37"/>
      <c r="E133" s="37"/>
      <c r="F133" s="37"/>
      <c r="G133" s="18" t="s">
        <v>30</v>
      </c>
      <c r="H133" s="19">
        <v>1</v>
      </c>
    </row>
    <row r="134" spans="1:11" x14ac:dyDescent="0.25">
      <c r="A134" s="25"/>
      <c r="B134" s="28"/>
      <c r="C134" s="37"/>
      <c r="D134" s="37"/>
      <c r="E134" s="37"/>
      <c r="F134" s="37"/>
      <c r="G134" s="18" t="s">
        <v>31</v>
      </c>
      <c r="H134" s="19">
        <v>2</v>
      </c>
    </row>
    <row r="135" spans="1:11" ht="172.5" customHeight="1" thickBot="1" x14ac:dyDescent="0.3">
      <c r="A135" s="25"/>
      <c r="B135" s="28"/>
      <c r="C135" s="38"/>
      <c r="D135" s="38"/>
      <c r="E135" s="38"/>
      <c r="F135" s="38"/>
      <c r="G135" s="32" t="s">
        <v>21</v>
      </c>
      <c r="H135" s="34">
        <f>SUM(H130:H131,H133:H134,)</f>
        <v>21</v>
      </c>
    </row>
    <row r="136" spans="1:11" ht="200.1" customHeight="1" thickBot="1" x14ac:dyDescent="0.3">
      <c r="A136" s="26"/>
      <c r="B136" s="29"/>
      <c r="C136" s="39" t="s">
        <v>181</v>
      </c>
      <c r="D136" s="39"/>
      <c r="E136" s="39"/>
      <c r="F136" s="40"/>
      <c r="G136" s="33"/>
      <c r="H136" s="35"/>
    </row>
    <row r="137" spans="1:11" ht="16.5" customHeight="1" x14ac:dyDescent="0.25">
      <c r="A137" s="24">
        <v>14</v>
      </c>
      <c r="B137" s="27" t="s">
        <v>149</v>
      </c>
      <c r="C137" s="36" t="s">
        <v>91</v>
      </c>
      <c r="D137" s="36" t="s">
        <v>92</v>
      </c>
      <c r="E137" s="36" t="s">
        <v>93</v>
      </c>
      <c r="F137" s="36" t="s">
        <v>94</v>
      </c>
      <c r="G137" s="30" t="s">
        <v>95</v>
      </c>
      <c r="H137" s="31"/>
    </row>
    <row r="138" spans="1:11" x14ac:dyDescent="0.25">
      <c r="A138" s="25"/>
      <c r="B138" s="28"/>
      <c r="C138" s="37"/>
      <c r="D138" s="37"/>
      <c r="E138" s="37"/>
      <c r="F138" s="37"/>
      <c r="G138" s="18" t="s">
        <v>96</v>
      </c>
      <c r="H138" s="19">
        <v>3</v>
      </c>
    </row>
    <row r="139" spans="1:11" ht="47.25" x14ac:dyDescent="0.25">
      <c r="A139" s="25"/>
      <c r="B139" s="28"/>
      <c r="C139" s="37"/>
      <c r="D139" s="37"/>
      <c r="E139" s="37"/>
      <c r="F139" s="37"/>
      <c r="G139" s="18" t="s">
        <v>97</v>
      </c>
      <c r="H139" s="19">
        <v>3</v>
      </c>
    </row>
    <row r="140" spans="1:11" ht="31.5" x14ac:dyDescent="0.25">
      <c r="A140" s="25"/>
      <c r="B140" s="28"/>
      <c r="C140" s="37"/>
      <c r="D140" s="37"/>
      <c r="E140" s="37"/>
      <c r="F140" s="37"/>
      <c r="G140" s="18" t="s">
        <v>98</v>
      </c>
      <c r="H140" s="21">
        <v>25</v>
      </c>
    </row>
    <row r="141" spans="1:11" x14ac:dyDescent="0.25">
      <c r="A141" s="25"/>
      <c r="B141" s="28"/>
      <c r="C141" s="37"/>
      <c r="D141" s="37"/>
      <c r="E141" s="37"/>
      <c r="F141" s="37"/>
      <c r="G141" s="18" t="s">
        <v>99</v>
      </c>
      <c r="H141" s="19">
        <v>6</v>
      </c>
    </row>
    <row r="142" spans="1:11" x14ac:dyDescent="0.25">
      <c r="A142" s="25"/>
      <c r="B142" s="28"/>
      <c r="C142" s="37"/>
      <c r="D142" s="37"/>
      <c r="E142" s="37"/>
      <c r="F142" s="37"/>
      <c r="G142" s="20" t="s">
        <v>161</v>
      </c>
      <c r="H142" s="19">
        <v>10</v>
      </c>
      <c r="K142" s="8"/>
    </row>
    <row r="143" spans="1:11" ht="16.5" thickBot="1" x14ac:dyDescent="0.3">
      <c r="A143" s="25"/>
      <c r="B143" s="28"/>
      <c r="C143" s="38"/>
      <c r="D143" s="38"/>
      <c r="E143" s="38"/>
      <c r="F143" s="38"/>
      <c r="G143" s="32" t="s">
        <v>21</v>
      </c>
      <c r="H143" s="34">
        <f>SUM(H138:H142)</f>
        <v>47</v>
      </c>
    </row>
    <row r="144" spans="1:11" ht="200.1" customHeight="1" thickBot="1" x14ac:dyDescent="0.3">
      <c r="A144" s="26"/>
      <c r="B144" s="29"/>
      <c r="C144" s="39" t="s">
        <v>182</v>
      </c>
      <c r="D144" s="39"/>
      <c r="E144" s="39"/>
      <c r="F144" s="40"/>
      <c r="G144" s="33"/>
      <c r="H144" s="35"/>
    </row>
    <row r="145" spans="1:12" ht="16.5" customHeight="1" x14ac:dyDescent="0.25">
      <c r="A145" s="24">
        <v>15</v>
      </c>
      <c r="B145" s="27" t="s">
        <v>149</v>
      </c>
      <c r="C145" s="36" t="s">
        <v>100</v>
      </c>
      <c r="D145" s="36" t="s">
        <v>101</v>
      </c>
      <c r="E145" s="36" t="s">
        <v>102</v>
      </c>
      <c r="F145" s="36" t="s">
        <v>103</v>
      </c>
      <c r="G145" s="30" t="s">
        <v>95</v>
      </c>
      <c r="H145" s="31"/>
    </row>
    <row r="146" spans="1:12" ht="31.5" x14ac:dyDescent="0.25">
      <c r="A146" s="25"/>
      <c r="B146" s="28"/>
      <c r="C146" s="37"/>
      <c r="D146" s="37"/>
      <c r="E146" s="37"/>
      <c r="F146" s="37"/>
      <c r="G146" s="18" t="s">
        <v>104</v>
      </c>
      <c r="H146" s="21">
        <v>24</v>
      </c>
      <c r="L146" s="10"/>
    </row>
    <row r="147" spans="1:12" ht="47.25" x14ac:dyDescent="0.25">
      <c r="A147" s="25"/>
      <c r="B147" s="28"/>
      <c r="C147" s="37"/>
      <c r="D147" s="37"/>
      <c r="E147" s="37"/>
      <c r="F147" s="37"/>
      <c r="G147" s="18" t="s">
        <v>105</v>
      </c>
      <c r="H147" s="19">
        <v>4</v>
      </c>
    </row>
    <row r="148" spans="1:12" ht="31.5" x14ac:dyDescent="0.25">
      <c r="A148" s="25"/>
      <c r="B148" s="28"/>
      <c r="C148" s="37"/>
      <c r="D148" s="37"/>
      <c r="E148" s="37"/>
      <c r="F148" s="37"/>
      <c r="G148" s="18" t="s">
        <v>143</v>
      </c>
      <c r="H148" s="19">
        <v>2</v>
      </c>
    </row>
    <row r="149" spans="1:12" x14ac:dyDescent="0.25">
      <c r="A149" s="25"/>
      <c r="B149" s="28"/>
      <c r="C149" s="37"/>
      <c r="D149" s="37"/>
      <c r="E149" s="37"/>
      <c r="F149" s="37"/>
      <c r="G149" s="20" t="s">
        <v>161</v>
      </c>
      <c r="H149" s="19">
        <v>10</v>
      </c>
      <c r="K149" s="8"/>
    </row>
    <row r="150" spans="1:12" ht="16.5" thickBot="1" x14ac:dyDescent="0.3">
      <c r="A150" s="25"/>
      <c r="B150" s="28"/>
      <c r="C150" s="38"/>
      <c r="D150" s="38"/>
      <c r="E150" s="38"/>
      <c r="F150" s="38"/>
      <c r="G150" s="32" t="s">
        <v>21</v>
      </c>
      <c r="H150" s="34">
        <f>SUM(H146:H149)</f>
        <v>40</v>
      </c>
    </row>
    <row r="151" spans="1:12" ht="200.1" customHeight="1" thickBot="1" x14ac:dyDescent="0.3">
      <c r="A151" s="26"/>
      <c r="B151" s="29"/>
      <c r="C151" s="39" t="s">
        <v>183</v>
      </c>
      <c r="D151" s="39"/>
      <c r="E151" s="39"/>
      <c r="F151" s="40"/>
      <c r="G151" s="33"/>
      <c r="H151" s="35"/>
    </row>
    <row r="152" spans="1:12" x14ac:dyDescent="0.25">
      <c r="A152" s="24">
        <v>16</v>
      </c>
      <c r="B152" s="27" t="s">
        <v>165</v>
      </c>
      <c r="C152" s="36" t="s">
        <v>106</v>
      </c>
      <c r="D152" s="36" t="s">
        <v>107</v>
      </c>
      <c r="E152" s="36" t="s">
        <v>108</v>
      </c>
      <c r="F152" s="36" t="s">
        <v>109</v>
      </c>
      <c r="G152" s="30" t="s">
        <v>19</v>
      </c>
      <c r="H152" s="31"/>
    </row>
    <row r="153" spans="1:12" x14ac:dyDescent="0.25">
      <c r="A153" s="25"/>
      <c r="B153" s="28"/>
      <c r="C153" s="37"/>
      <c r="D153" s="37"/>
      <c r="E153" s="37"/>
      <c r="F153" s="37"/>
      <c r="G153" s="18" t="s">
        <v>31</v>
      </c>
      <c r="H153" s="19">
        <v>3</v>
      </c>
    </row>
    <row r="154" spans="1:12" ht="16.5" thickBot="1" x14ac:dyDescent="0.3">
      <c r="A154" s="25"/>
      <c r="B154" s="28"/>
      <c r="C154" s="37"/>
      <c r="D154" s="37"/>
      <c r="E154" s="37"/>
      <c r="F154" s="37"/>
      <c r="G154" s="20" t="s">
        <v>159</v>
      </c>
      <c r="H154" s="19">
        <v>20</v>
      </c>
      <c r="K154" s="8"/>
    </row>
    <row r="155" spans="1:12" ht="14.1" customHeight="1" x14ac:dyDescent="0.25">
      <c r="A155" s="25"/>
      <c r="B155" s="28"/>
      <c r="C155" s="37"/>
      <c r="D155" s="37"/>
      <c r="E155" s="37"/>
      <c r="F155" s="37"/>
      <c r="G155" s="30" t="s">
        <v>95</v>
      </c>
      <c r="H155" s="31"/>
    </row>
    <row r="156" spans="1:12" x14ac:dyDescent="0.25">
      <c r="A156" s="25"/>
      <c r="B156" s="28"/>
      <c r="C156" s="37"/>
      <c r="D156" s="37"/>
      <c r="E156" s="37"/>
      <c r="F156" s="37"/>
      <c r="G156" s="18" t="s">
        <v>110</v>
      </c>
      <c r="H156" s="21">
        <v>2</v>
      </c>
      <c r="I156" s="11"/>
      <c r="J156" s="8"/>
      <c r="K156" s="8"/>
    </row>
    <row r="157" spans="1:12" ht="16.5" thickBot="1" x14ac:dyDescent="0.3">
      <c r="A157" s="25"/>
      <c r="B157" s="28"/>
      <c r="C157" s="37"/>
      <c r="D157" s="37"/>
      <c r="E157" s="37"/>
      <c r="F157" s="37"/>
      <c r="G157" s="20" t="s">
        <v>161</v>
      </c>
      <c r="H157" s="19">
        <v>5</v>
      </c>
      <c r="K157" s="8"/>
    </row>
    <row r="158" spans="1:12" x14ac:dyDescent="0.25">
      <c r="A158" s="25"/>
      <c r="B158" s="28"/>
      <c r="C158" s="37"/>
      <c r="D158" s="37"/>
      <c r="E158" s="37"/>
      <c r="F158" s="37"/>
      <c r="G158" s="30" t="s">
        <v>75</v>
      </c>
      <c r="H158" s="31"/>
    </row>
    <row r="159" spans="1:12" ht="31.5" x14ac:dyDescent="0.25">
      <c r="A159" s="25"/>
      <c r="B159" s="28"/>
      <c r="C159" s="37"/>
      <c r="D159" s="37"/>
      <c r="E159" s="37"/>
      <c r="F159" s="37"/>
      <c r="G159" s="18" t="s">
        <v>76</v>
      </c>
      <c r="H159" s="19">
        <v>6</v>
      </c>
    </row>
    <row r="160" spans="1:12" ht="47.25" x14ac:dyDescent="0.25">
      <c r="A160" s="25"/>
      <c r="B160" s="28"/>
      <c r="C160" s="37"/>
      <c r="D160" s="37"/>
      <c r="E160" s="37"/>
      <c r="F160" s="37"/>
      <c r="G160" s="20" t="s">
        <v>162</v>
      </c>
      <c r="H160" s="19">
        <v>28</v>
      </c>
      <c r="K160" s="8"/>
    </row>
    <row r="161" spans="1:12" ht="38.25" customHeight="1" thickBot="1" x14ac:dyDescent="0.3">
      <c r="A161" s="25"/>
      <c r="B161" s="28"/>
      <c r="C161" s="38"/>
      <c r="D161" s="38"/>
      <c r="E161" s="38"/>
      <c r="F161" s="38"/>
      <c r="G161" s="32" t="s">
        <v>21</v>
      </c>
      <c r="H161" s="34">
        <f>SUM(H153:H154,H156:H157,H159:H160,)</f>
        <v>64</v>
      </c>
    </row>
    <row r="162" spans="1:12" ht="140.25" customHeight="1" thickBot="1" x14ac:dyDescent="0.3">
      <c r="A162" s="26"/>
      <c r="B162" s="29"/>
      <c r="C162" s="39" t="s">
        <v>184</v>
      </c>
      <c r="D162" s="39"/>
      <c r="E162" s="39"/>
      <c r="F162" s="40"/>
      <c r="G162" s="33"/>
      <c r="H162" s="35"/>
    </row>
    <row r="163" spans="1:12" ht="16.5" customHeight="1" x14ac:dyDescent="0.25">
      <c r="A163" s="24">
        <v>17</v>
      </c>
      <c r="B163" s="27" t="s">
        <v>150</v>
      </c>
      <c r="C163" s="36" t="s">
        <v>111</v>
      </c>
      <c r="D163" s="36" t="s">
        <v>112</v>
      </c>
      <c r="E163" s="36" t="s">
        <v>113</v>
      </c>
      <c r="F163" s="36" t="s">
        <v>114</v>
      </c>
      <c r="G163" s="30" t="s">
        <v>39</v>
      </c>
      <c r="H163" s="31"/>
    </row>
    <row r="164" spans="1:12" x14ac:dyDescent="0.25">
      <c r="A164" s="25"/>
      <c r="B164" s="28"/>
      <c r="C164" s="37"/>
      <c r="D164" s="37"/>
      <c r="E164" s="37"/>
      <c r="F164" s="37"/>
      <c r="G164" s="18" t="s">
        <v>12</v>
      </c>
      <c r="H164" s="19">
        <v>3</v>
      </c>
    </row>
    <row r="165" spans="1:12" x14ac:dyDescent="0.25">
      <c r="A165" s="25"/>
      <c r="B165" s="28"/>
      <c r="C165" s="37"/>
      <c r="D165" s="37"/>
      <c r="E165" s="37"/>
      <c r="F165" s="37"/>
      <c r="G165" s="18" t="s">
        <v>13</v>
      </c>
      <c r="H165" s="19">
        <v>4</v>
      </c>
    </row>
    <row r="166" spans="1:12" x14ac:dyDescent="0.25">
      <c r="A166" s="25"/>
      <c r="B166" s="28"/>
      <c r="C166" s="37"/>
      <c r="D166" s="37"/>
      <c r="E166" s="37"/>
      <c r="F166" s="37"/>
      <c r="G166" s="18" t="s">
        <v>115</v>
      </c>
      <c r="H166" s="21">
        <v>5</v>
      </c>
      <c r="L166" s="10"/>
    </row>
    <row r="167" spans="1:12" x14ac:dyDescent="0.25">
      <c r="A167" s="25"/>
      <c r="B167" s="28"/>
      <c r="C167" s="37"/>
      <c r="D167" s="37"/>
      <c r="E167" s="37"/>
      <c r="F167" s="37"/>
      <c r="G167" s="18" t="s">
        <v>116</v>
      </c>
      <c r="H167" s="19">
        <v>3</v>
      </c>
    </row>
    <row r="168" spans="1:12" ht="34.5" customHeight="1" thickBot="1" x14ac:dyDescent="0.3">
      <c r="A168" s="25"/>
      <c r="B168" s="28"/>
      <c r="C168" s="37"/>
      <c r="D168" s="37"/>
      <c r="E168" s="37"/>
      <c r="F168" s="37"/>
      <c r="G168" s="18" t="s">
        <v>40</v>
      </c>
      <c r="H168" s="19">
        <v>20</v>
      </c>
    </row>
    <row r="169" spans="1:12" x14ac:dyDescent="0.25">
      <c r="A169" s="25"/>
      <c r="B169" s="28"/>
      <c r="C169" s="37"/>
      <c r="D169" s="37"/>
      <c r="E169" s="37"/>
      <c r="F169" s="37"/>
      <c r="G169" s="30" t="s">
        <v>19</v>
      </c>
      <c r="H169" s="31"/>
    </row>
    <row r="170" spans="1:12" x14ac:dyDescent="0.25">
      <c r="A170" s="25"/>
      <c r="B170" s="28"/>
      <c r="C170" s="37"/>
      <c r="D170" s="37"/>
      <c r="E170" s="37"/>
      <c r="F170" s="37"/>
      <c r="G170" s="18" t="s">
        <v>31</v>
      </c>
      <c r="H170" s="19">
        <v>3</v>
      </c>
    </row>
    <row r="171" spans="1:12" ht="16.5" thickBot="1" x14ac:dyDescent="0.3">
      <c r="A171" s="25"/>
      <c r="B171" s="28"/>
      <c r="C171" s="37"/>
      <c r="D171" s="37"/>
      <c r="E171" s="37"/>
      <c r="F171" s="37"/>
      <c r="G171" s="20" t="s">
        <v>159</v>
      </c>
      <c r="H171" s="19">
        <v>16</v>
      </c>
      <c r="K171" s="8"/>
    </row>
    <row r="172" spans="1:12" x14ac:dyDescent="0.25">
      <c r="A172" s="25"/>
      <c r="B172" s="28"/>
      <c r="C172" s="37"/>
      <c r="D172" s="37"/>
      <c r="E172" s="37"/>
      <c r="F172" s="37"/>
      <c r="G172" s="30" t="s">
        <v>95</v>
      </c>
      <c r="H172" s="31"/>
    </row>
    <row r="173" spans="1:12" ht="16.5" thickBot="1" x14ac:dyDescent="0.3">
      <c r="A173" s="25"/>
      <c r="B173" s="28"/>
      <c r="C173" s="37"/>
      <c r="D173" s="37"/>
      <c r="E173" s="37"/>
      <c r="F173" s="37"/>
      <c r="G173" s="18" t="s">
        <v>110</v>
      </c>
      <c r="H173" s="21">
        <v>2</v>
      </c>
      <c r="I173" s="11"/>
      <c r="K173" s="8"/>
    </row>
    <row r="174" spans="1:12" x14ac:dyDescent="0.25">
      <c r="A174" s="25"/>
      <c r="B174" s="28"/>
      <c r="C174" s="37"/>
      <c r="D174" s="37"/>
      <c r="E174" s="37"/>
      <c r="F174" s="37"/>
      <c r="G174" s="30" t="s">
        <v>66</v>
      </c>
      <c r="H174" s="31"/>
    </row>
    <row r="175" spans="1:12" x14ac:dyDescent="0.25">
      <c r="A175" s="25"/>
      <c r="B175" s="28"/>
      <c r="C175" s="37"/>
      <c r="D175" s="37"/>
      <c r="E175" s="37"/>
      <c r="F175" s="37"/>
      <c r="G175" s="18" t="s">
        <v>69</v>
      </c>
      <c r="H175" s="19">
        <v>2</v>
      </c>
    </row>
    <row r="176" spans="1:12" x14ac:dyDescent="0.25">
      <c r="A176" s="25"/>
      <c r="B176" s="28"/>
      <c r="C176" s="37"/>
      <c r="D176" s="37"/>
      <c r="E176" s="37"/>
      <c r="F176" s="37"/>
      <c r="G176" s="18" t="s">
        <v>70</v>
      </c>
      <c r="H176" s="19">
        <v>5</v>
      </c>
    </row>
    <row r="177" spans="1:11" x14ac:dyDescent="0.25">
      <c r="A177" s="25"/>
      <c r="B177" s="28"/>
      <c r="C177" s="37"/>
      <c r="D177" s="37"/>
      <c r="E177" s="37"/>
      <c r="F177" s="37"/>
      <c r="G177" s="18" t="s">
        <v>73</v>
      </c>
      <c r="H177" s="19">
        <v>1</v>
      </c>
    </row>
    <row r="178" spans="1:11" ht="16.5" thickBot="1" x14ac:dyDescent="0.3">
      <c r="A178" s="25"/>
      <c r="B178" s="28"/>
      <c r="C178" s="38"/>
      <c r="D178" s="38"/>
      <c r="E178" s="38"/>
      <c r="F178" s="38"/>
      <c r="G178" s="32" t="s">
        <v>21</v>
      </c>
      <c r="H178" s="34">
        <f>SUM(H164:H168,H170:H171,H173:H173,H175:H177,)</f>
        <v>64</v>
      </c>
    </row>
    <row r="179" spans="1:11" ht="200.1" customHeight="1" thickBot="1" x14ac:dyDescent="0.3">
      <c r="A179" s="26"/>
      <c r="B179" s="29"/>
      <c r="C179" s="39" t="s">
        <v>185</v>
      </c>
      <c r="D179" s="39"/>
      <c r="E179" s="39"/>
      <c r="F179" s="40"/>
      <c r="G179" s="33"/>
      <c r="H179" s="35"/>
    </row>
    <row r="180" spans="1:11" ht="16.5" customHeight="1" x14ac:dyDescent="0.25">
      <c r="A180" s="24">
        <v>18</v>
      </c>
      <c r="B180" s="27" t="s">
        <v>151</v>
      </c>
      <c r="C180" s="36" t="s">
        <v>117</v>
      </c>
      <c r="D180" s="36" t="s">
        <v>118</v>
      </c>
      <c r="E180" s="36" t="s">
        <v>119</v>
      </c>
      <c r="F180" s="36" t="s">
        <v>120</v>
      </c>
      <c r="G180" s="30" t="s">
        <v>121</v>
      </c>
      <c r="H180" s="31"/>
    </row>
    <row r="181" spans="1:11" ht="31.5" x14ac:dyDescent="0.25">
      <c r="A181" s="25"/>
      <c r="B181" s="28"/>
      <c r="C181" s="37"/>
      <c r="D181" s="37"/>
      <c r="E181" s="37"/>
      <c r="F181" s="37"/>
      <c r="G181" s="18" t="s">
        <v>122</v>
      </c>
      <c r="H181" s="19">
        <v>4</v>
      </c>
    </row>
    <row r="182" spans="1:11" ht="32.25" customHeight="1" x14ac:dyDescent="0.25">
      <c r="A182" s="25"/>
      <c r="B182" s="28"/>
      <c r="C182" s="37"/>
      <c r="D182" s="37"/>
      <c r="E182" s="37"/>
      <c r="F182" s="37"/>
      <c r="G182" s="18" t="s">
        <v>123</v>
      </c>
      <c r="H182" s="19">
        <v>10</v>
      </c>
    </row>
    <row r="183" spans="1:11" ht="32.25" customHeight="1" x14ac:dyDescent="0.25">
      <c r="A183" s="25"/>
      <c r="B183" s="28"/>
      <c r="C183" s="37"/>
      <c r="D183" s="37"/>
      <c r="E183" s="37"/>
      <c r="F183" s="37"/>
      <c r="G183" s="18" t="s">
        <v>124</v>
      </c>
      <c r="H183" s="19">
        <v>2</v>
      </c>
    </row>
    <row r="184" spans="1:11" ht="31.5" x14ac:dyDescent="0.25">
      <c r="A184" s="25"/>
      <c r="B184" s="28"/>
      <c r="C184" s="37"/>
      <c r="D184" s="37"/>
      <c r="E184" s="37"/>
      <c r="F184" s="37"/>
      <c r="G184" s="20" t="s">
        <v>163</v>
      </c>
      <c r="H184" s="19">
        <v>14</v>
      </c>
      <c r="K184" s="8"/>
    </row>
    <row r="185" spans="1:11" ht="112.5" customHeight="1" thickBot="1" x14ac:dyDescent="0.3">
      <c r="A185" s="25"/>
      <c r="B185" s="28"/>
      <c r="C185" s="38"/>
      <c r="D185" s="38"/>
      <c r="E185" s="38"/>
      <c r="F185" s="38"/>
      <c r="G185" s="32" t="s">
        <v>21</v>
      </c>
      <c r="H185" s="34">
        <f>SUM(H181:H184,)</f>
        <v>30</v>
      </c>
    </row>
    <row r="186" spans="1:11" ht="170.1" customHeight="1" thickBot="1" x14ac:dyDescent="0.3">
      <c r="A186" s="26"/>
      <c r="B186" s="29"/>
      <c r="C186" s="39" t="s">
        <v>186</v>
      </c>
      <c r="D186" s="39"/>
      <c r="E186" s="39"/>
      <c r="F186" s="40"/>
      <c r="G186" s="33"/>
      <c r="H186" s="35"/>
    </row>
    <row r="187" spans="1:11" x14ac:dyDescent="0.25">
      <c r="A187" s="24">
        <v>19</v>
      </c>
      <c r="B187" s="27" t="s">
        <v>152</v>
      </c>
      <c r="C187" s="36" t="s">
        <v>125</v>
      </c>
      <c r="D187" s="36" t="s">
        <v>126</v>
      </c>
      <c r="E187" s="36" t="s">
        <v>127</v>
      </c>
      <c r="F187" s="36" t="s">
        <v>125</v>
      </c>
      <c r="G187" s="30" t="s">
        <v>66</v>
      </c>
      <c r="H187" s="31"/>
    </row>
    <row r="188" spans="1:11" x14ac:dyDescent="0.25">
      <c r="A188" s="25"/>
      <c r="B188" s="28"/>
      <c r="C188" s="37"/>
      <c r="D188" s="37"/>
      <c r="E188" s="37"/>
      <c r="F188" s="37"/>
      <c r="G188" s="18" t="s">
        <v>73</v>
      </c>
      <c r="H188" s="19">
        <v>1</v>
      </c>
    </row>
    <row r="189" spans="1:11" ht="16.5" thickBot="1" x14ac:dyDescent="0.3">
      <c r="A189" s="25"/>
      <c r="B189" s="28"/>
      <c r="C189" s="37"/>
      <c r="D189" s="37"/>
      <c r="E189" s="37"/>
      <c r="F189" s="37"/>
      <c r="G189" s="18" t="s">
        <v>138</v>
      </c>
      <c r="H189" s="19">
        <v>2</v>
      </c>
    </row>
    <row r="190" spans="1:11" x14ac:dyDescent="0.25">
      <c r="A190" s="25"/>
      <c r="B190" s="28"/>
      <c r="C190" s="37"/>
      <c r="D190" s="37"/>
      <c r="E190" s="37"/>
      <c r="F190" s="37"/>
      <c r="G190" s="30" t="s">
        <v>15</v>
      </c>
      <c r="H190" s="31"/>
    </row>
    <row r="191" spans="1:11" ht="31.5" x14ac:dyDescent="0.25">
      <c r="A191" s="25"/>
      <c r="B191" s="28"/>
      <c r="C191" s="37"/>
      <c r="D191" s="37"/>
      <c r="E191" s="37"/>
      <c r="F191" s="37"/>
      <c r="G191" s="18" t="s">
        <v>16</v>
      </c>
      <c r="H191" s="19">
        <v>1</v>
      </c>
    </row>
    <row r="192" spans="1:11" ht="32.25" thickBot="1" x14ac:dyDescent="0.3">
      <c r="A192" s="25"/>
      <c r="B192" s="28"/>
      <c r="C192" s="37"/>
      <c r="D192" s="37"/>
      <c r="E192" s="37"/>
      <c r="F192" s="37"/>
      <c r="G192" s="20" t="s">
        <v>158</v>
      </c>
      <c r="H192" s="19">
        <v>4</v>
      </c>
      <c r="K192" s="8"/>
    </row>
    <row r="193" spans="1:11" x14ac:dyDescent="0.25">
      <c r="A193" s="25"/>
      <c r="B193" s="28"/>
      <c r="C193" s="37"/>
      <c r="D193" s="37"/>
      <c r="E193" s="37"/>
      <c r="F193" s="37"/>
      <c r="G193" s="30" t="s">
        <v>121</v>
      </c>
      <c r="H193" s="31"/>
    </row>
    <row r="194" spans="1:11" ht="31.5" x14ac:dyDescent="0.25">
      <c r="A194" s="25"/>
      <c r="B194" s="28"/>
      <c r="C194" s="37"/>
      <c r="D194" s="37"/>
      <c r="E194" s="37"/>
      <c r="F194" s="37"/>
      <c r="G194" s="18" t="s">
        <v>124</v>
      </c>
      <c r="H194" s="19">
        <v>2</v>
      </c>
    </row>
    <row r="195" spans="1:11" ht="31.5" x14ac:dyDescent="0.25">
      <c r="A195" s="25"/>
      <c r="B195" s="28"/>
      <c r="C195" s="37"/>
      <c r="D195" s="37"/>
      <c r="E195" s="37"/>
      <c r="F195" s="37"/>
      <c r="G195" s="20" t="s">
        <v>163</v>
      </c>
      <c r="H195" s="19">
        <v>4</v>
      </c>
      <c r="K195" s="8"/>
    </row>
    <row r="196" spans="1:11" ht="16.5" thickBot="1" x14ac:dyDescent="0.3">
      <c r="A196" s="25"/>
      <c r="B196" s="28"/>
      <c r="C196" s="38"/>
      <c r="D196" s="38"/>
      <c r="E196" s="38"/>
      <c r="F196" s="38"/>
      <c r="G196" s="32" t="s">
        <v>21</v>
      </c>
      <c r="H196" s="34">
        <f>SUM(H188:H189,H191:H192,H194:H195)</f>
        <v>14</v>
      </c>
    </row>
    <row r="197" spans="1:11" ht="170.1" customHeight="1" thickBot="1" x14ac:dyDescent="0.3">
      <c r="A197" s="26"/>
      <c r="B197" s="29"/>
      <c r="C197" s="39" t="s">
        <v>187</v>
      </c>
      <c r="D197" s="39"/>
      <c r="E197" s="39"/>
      <c r="F197" s="40"/>
      <c r="G197" s="33"/>
      <c r="H197" s="35"/>
    </row>
    <row r="198" spans="1:11" x14ac:dyDescent="0.25">
      <c r="A198" s="24">
        <v>20</v>
      </c>
      <c r="B198" s="27" t="s">
        <v>145</v>
      </c>
      <c r="C198" s="36" t="s">
        <v>128</v>
      </c>
      <c r="D198" s="36" t="s">
        <v>129</v>
      </c>
      <c r="E198" s="36" t="s">
        <v>130</v>
      </c>
      <c r="F198" s="36" t="s">
        <v>131</v>
      </c>
      <c r="G198" s="30" t="s">
        <v>15</v>
      </c>
      <c r="H198" s="31"/>
    </row>
    <row r="199" spans="1:11" ht="31.5" x14ac:dyDescent="0.25">
      <c r="A199" s="25"/>
      <c r="B199" s="28"/>
      <c r="C199" s="37"/>
      <c r="D199" s="37"/>
      <c r="E199" s="37"/>
      <c r="F199" s="37"/>
      <c r="G199" s="18" t="s">
        <v>25</v>
      </c>
      <c r="H199" s="21">
        <v>2</v>
      </c>
      <c r="I199" s="11"/>
      <c r="K199" s="9"/>
    </row>
    <row r="200" spans="1:11" ht="217.5" customHeight="1" thickBot="1" x14ac:dyDescent="0.3">
      <c r="A200" s="25"/>
      <c r="B200" s="28"/>
      <c r="C200" s="38"/>
      <c r="D200" s="38"/>
      <c r="E200" s="38"/>
      <c r="F200" s="38"/>
      <c r="G200" s="32" t="s">
        <v>21</v>
      </c>
      <c r="H200" s="34">
        <f>SUM(H199:H199,)</f>
        <v>2</v>
      </c>
    </row>
    <row r="201" spans="1:11" ht="170.1" customHeight="1" thickBot="1" x14ac:dyDescent="0.3">
      <c r="A201" s="26"/>
      <c r="B201" s="29"/>
      <c r="C201" s="39" t="s">
        <v>188</v>
      </c>
      <c r="D201" s="39"/>
      <c r="E201" s="39"/>
      <c r="F201" s="40"/>
      <c r="G201" s="33"/>
      <c r="H201" s="35"/>
    </row>
    <row r="202" spans="1:11" x14ac:dyDescent="0.25">
      <c r="A202" s="24">
        <v>21</v>
      </c>
      <c r="B202" s="27" t="s">
        <v>144</v>
      </c>
      <c r="C202" s="36" t="s">
        <v>132</v>
      </c>
      <c r="D202" s="36" t="s">
        <v>133</v>
      </c>
      <c r="E202" s="36" t="s">
        <v>134</v>
      </c>
      <c r="F202" s="36" t="s">
        <v>135</v>
      </c>
      <c r="G202" s="30" t="s">
        <v>15</v>
      </c>
      <c r="H202" s="31"/>
    </row>
    <row r="203" spans="1:11" ht="32.25" thickBot="1" x14ac:dyDescent="0.3">
      <c r="A203" s="25"/>
      <c r="B203" s="28"/>
      <c r="C203" s="37"/>
      <c r="D203" s="37"/>
      <c r="E203" s="37"/>
      <c r="F203" s="37"/>
      <c r="G203" s="18" t="s">
        <v>136</v>
      </c>
      <c r="H203" s="19">
        <v>3</v>
      </c>
    </row>
    <row r="204" spans="1:11" x14ac:dyDescent="0.25">
      <c r="A204" s="25"/>
      <c r="B204" s="28"/>
      <c r="C204" s="37"/>
      <c r="D204" s="37"/>
      <c r="E204" s="37"/>
      <c r="F204" s="37"/>
      <c r="G204" s="30" t="s">
        <v>39</v>
      </c>
      <c r="H204" s="31"/>
    </row>
    <row r="205" spans="1:11" x14ac:dyDescent="0.25">
      <c r="A205" s="25"/>
      <c r="B205" s="28"/>
      <c r="C205" s="37"/>
      <c r="D205" s="37"/>
      <c r="E205" s="37"/>
      <c r="F205" s="37"/>
      <c r="G205" s="18" t="s">
        <v>12</v>
      </c>
      <c r="H205" s="19">
        <v>1</v>
      </c>
    </row>
    <row r="206" spans="1:11" x14ac:dyDescent="0.25">
      <c r="A206" s="25"/>
      <c r="B206" s="28"/>
      <c r="C206" s="37"/>
      <c r="D206" s="37"/>
      <c r="E206" s="37"/>
      <c r="F206" s="37"/>
      <c r="G206" s="18" t="s">
        <v>13</v>
      </c>
      <c r="H206" s="19">
        <v>1</v>
      </c>
    </row>
    <row r="207" spans="1:11" x14ac:dyDescent="0.25">
      <c r="A207" s="25"/>
      <c r="B207" s="28"/>
      <c r="C207" s="37"/>
      <c r="D207" s="37"/>
      <c r="E207" s="37"/>
      <c r="F207" s="37"/>
      <c r="G207" s="18" t="s">
        <v>115</v>
      </c>
      <c r="H207" s="19">
        <v>1</v>
      </c>
    </row>
    <row r="208" spans="1:11" x14ac:dyDescent="0.25">
      <c r="A208" s="25"/>
      <c r="B208" s="28"/>
      <c r="C208" s="37"/>
      <c r="D208" s="37"/>
      <c r="E208" s="37"/>
      <c r="F208" s="37"/>
      <c r="G208" s="18" t="s">
        <v>116</v>
      </c>
      <c r="H208" s="19">
        <v>1</v>
      </c>
    </row>
    <row r="209" spans="1:11" ht="54" customHeight="1" thickBot="1" x14ac:dyDescent="0.3">
      <c r="A209" s="25"/>
      <c r="B209" s="28"/>
      <c r="C209" s="37"/>
      <c r="D209" s="37"/>
      <c r="E209" s="37"/>
      <c r="F209" s="37"/>
      <c r="G209" s="18" t="s">
        <v>40</v>
      </c>
      <c r="H209" s="19">
        <v>20</v>
      </c>
    </row>
    <row r="210" spans="1:11" ht="36" customHeight="1" x14ac:dyDescent="0.25">
      <c r="A210" s="25"/>
      <c r="B210" s="28"/>
      <c r="C210" s="37"/>
      <c r="D210" s="37"/>
      <c r="E210" s="37"/>
      <c r="F210" s="37"/>
      <c r="G210" s="30" t="s">
        <v>19</v>
      </c>
      <c r="H210" s="31"/>
    </row>
    <row r="211" spans="1:11" x14ac:dyDescent="0.25">
      <c r="A211" s="25"/>
      <c r="B211" s="28"/>
      <c r="C211" s="37"/>
      <c r="D211" s="37"/>
      <c r="E211" s="37"/>
      <c r="F211" s="37"/>
      <c r="G211" s="18" t="s">
        <v>31</v>
      </c>
      <c r="H211" s="19">
        <v>2</v>
      </c>
    </row>
    <row r="212" spans="1:11" ht="31.5" x14ac:dyDescent="0.25">
      <c r="A212" s="25"/>
      <c r="B212" s="28"/>
      <c r="C212" s="37"/>
      <c r="D212" s="37"/>
      <c r="E212" s="37"/>
      <c r="F212" s="37"/>
      <c r="G212" s="18" t="s">
        <v>43</v>
      </c>
      <c r="H212" s="19">
        <v>1</v>
      </c>
    </row>
    <row r="213" spans="1:11" x14ac:dyDescent="0.25">
      <c r="A213" s="25"/>
      <c r="B213" s="28"/>
      <c r="C213" s="37"/>
      <c r="D213" s="37"/>
      <c r="E213" s="37"/>
      <c r="F213" s="37"/>
      <c r="G213" s="20" t="s">
        <v>159</v>
      </c>
      <c r="H213" s="19">
        <v>20</v>
      </c>
      <c r="K213" s="8"/>
    </row>
    <row r="214" spans="1:11" ht="16.5" thickBot="1" x14ac:dyDescent="0.3">
      <c r="A214" s="25"/>
      <c r="B214" s="28"/>
      <c r="C214" s="38"/>
      <c r="D214" s="38"/>
      <c r="E214" s="38"/>
      <c r="F214" s="38"/>
      <c r="G214" s="32" t="s">
        <v>21</v>
      </c>
      <c r="H214" s="34">
        <f>SUM(H203:H203,H205:H209,H211:H213)</f>
        <v>50</v>
      </c>
    </row>
    <row r="215" spans="1:11" ht="170.1" customHeight="1" thickBot="1" x14ac:dyDescent="0.3">
      <c r="A215" s="26"/>
      <c r="B215" s="29"/>
      <c r="C215" s="39" t="s">
        <v>189</v>
      </c>
      <c r="D215" s="39"/>
      <c r="E215" s="39"/>
      <c r="F215" s="40"/>
      <c r="G215" s="33"/>
      <c r="H215" s="35"/>
    </row>
    <row r="216" spans="1:11" ht="16.5" thickBot="1" x14ac:dyDescent="0.3">
      <c r="A216" s="46" t="s">
        <v>168</v>
      </c>
      <c r="B216" s="47"/>
      <c r="C216" s="47"/>
      <c r="D216" s="47"/>
      <c r="E216" s="48"/>
      <c r="F216" s="49">
        <f>H214+H200+H196+H185+H178+H161+H150+H143+H135+H127+H120+H113+H94+H86+H73+H62+H52+H44+H31+H21+H16</f>
        <v>930</v>
      </c>
      <c r="G216" s="50"/>
      <c r="H216" s="51"/>
    </row>
    <row r="217" spans="1:11" ht="220.5" customHeight="1" thickBot="1" x14ac:dyDescent="0.3">
      <c r="A217" s="41" t="s">
        <v>137</v>
      </c>
      <c r="B217" s="42"/>
      <c r="C217" s="43" t="s">
        <v>166</v>
      </c>
      <c r="D217" s="44"/>
      <c r="E217" s="44"/>
      <c r="F217" s="45"/>
      <c r="G217" s="22" t="s">
        <v>192</v>
      </c>
      <c r="H217" s="23" t="s">
        <v>190</v>
      </c>
    </row>
    <row r="218" spans="1:11" ht="295.5" customHeight="1" thickBot="1" x14ac:dyDescent="0.3">
      <c r="A218" s="41" t="s">
        <v>137</v>
      </c>
      <c r="B218" s="42"/>
      <c r="C218" s="43" t="s">
        <v>167</v>
      </c>
      <c r="D218" s="44"/>
      <c r="E218" s="44"/>
      <c r="F218" s="45"/>
      <c r="G218" s="22" t="s">
        <v>193</v>
      </c>
      <c r="H218" s="23" t="s">
        <v>191</v>
      </c>
    </row>
    <row r="552" ht="14.45" customHeight="1" x14ac:dyDescent="0.25"/>
    <row r="553" ht="9" customHeight="1" x14ac:dyDescent="0.25"/>
    <row r="554" ht="27" customHeight="1" x14ac:dyDescent="0.25"/>
  </sheetData>
  <sheetProtection algorithmName="SHA-512" hashValue="JR274iTCf3nH4ZcK1Fi6andDJO35L58JRysy58u15/CfdhBgSYZZ3U23maJWUS3Maq0XCZPUU4ds5Zzl5a6BLg==" saltValue="3RFXo3OxIKOdsN65LuBEGQ==" spinCount="100000" sheet="1" formatCells="0" formatColumns="0" formatRows="0" insertColumns="0" insertRows="0" deleteRows="0" autoFilter="0"/>
  <autoFilter ref="A1:H554" xr:uid="{00000000-0009-0000-0000-000000000000}"/>
  <mergeCells count="242">
    <mergeCell ref="C136:F136"/>
    <mergeCell ref="C162:F162"/>
    <mergeCell ref="A152:A162"/>
    <mergeCell ref="B152:B162"/>
    <mergeCell ref="C54:C62"/>
    <mergeCell ref="D54:D62"/>
    <mergeCell ref="E54:E62"/>
    <mergeCell ref="F54:F62"/>
    <mergeCell ref="C64:C73"/>
    <mergeCell ref="D64:D73"/>
    <mergeCell ref="E64:E73"/>
    <mergeCell ref="F64:F73"/>
    <mergeCell ref="C122:C127"/>
    <mergeCell ref="D122:D127"/>
    <mergeCell ref="E122:E127"/>
    <mergeCell ref="F122:F127"/>
    <mergeCell ref="C121:F121"/>
    <mergeCell ref="C152:C161"/>
    <mergeCell ref="D152:D161"/>
    <mergeCell ref="E152:E161"/>
    <mergeCell ref="F152:F161"/>
    <mergeCell ref="A145:A151"/>
    <mergeCell ref="A137:A144"/>
    <mergeCell ref="B137:B144"/>
    <mergeCell ref="A96:A114"/>
    <mergeCell ref="B96:B114"/>
    <mergeCell ref="C197:F197"/>
    <mergeCell ref="A198:A201"/>
    <mergeCell ref="B198:B201"/>
    <mergeCell ref="C186:F186"/>
    <mergeCell ref="A187:A197"/>
    <mergeCell ref="B187:B197"/>
    <mergeCell ref="C179:F179"/>
    <mergeCell ref="A180:A186"/>
    <mergeCell ref="B180:B186"/>
    <mergeCell ref="C180:C185"/>
    <mergeCell ref="D180:D185"/>
    <mergeCell ref="E180:E185"/>
    <mergeCell ref="F180:F185"/>
    <mergeCell ref="C187:C196"/>
    <mergeCell ref="D187:D196"/>
    <mergeCell ref="E187:E196"/>
    <mergeCell ref="F187:F196"/>
    <mergeCell ref="A163:A179"/>
    <mergeCell ref="B163:B179"/>
    <mergeCell ref="C163:C178"/>
    <mergeCell ref="D163:D178"/>
    <mergeCell ref="E163:E178"/>
    <mergeCell ref="F163:F178"/>
    <mergeCell ref="C201:F201"/>
    <mergeCell ref="C198:C200"/>
    <mergeCell ref="D198:D200"/>
    <mergeCell ref="E198:E200"/>
    <mergeCell ref="F198:F200"/>
    <mergeCell ref="G198:H198"/>
    <mergeCell ref="A218:B218"/>
    <mergeCell ref="C218:F218"/>
    <mergeCell ref="G214:G215"/>
    <mergeCell ref="H214:H215"/>
    <mergeCell ref="C215:F215"/>
    <mergeCell ref="A216:E216"/>
    <mergeCell ref="F216:H216"/>
    <mergeCell ref="C202:C214"/>
    <mergeCell ref="D202:D214"/>
    <mergeCell ref="E202:E214"/>
    <mergeCell ref="A202:A215"/>
    <mergeCell ref="B202:B215"/>
    <mergeCell ref="G202:H202"/>
    <mergeCell ref="G204:H204"/>
    <mergeCell ref="G210:H210"/>
    <mergeCell ref="A217:B217"/>
    <mergeCell ref="C217:F217"/>
    <mergeCell ref="F202:F214"/>
    <mergeCell ref="G196:G197"/>
    <mergeCell ref="H196:H197"/>
    <mergeCell ref="G185:G186"/>
    <mergeCell ref="H185:H186"/>
    <mergeCell ref="G187:H187"/>
    <mergeCell ref="G190:H190"/>
    <mergeCell ref="G193:H193"/>
    <mergeCell ref="G200:G201"/>
    <mergeCell ref="H200:H201"/>
    <mergeCell ref="G174:H174"/>
    <mergeCell ref="G161:G162"/>
    <mergeCell ref="H161:H162"/>
    <mergeCell ref="G163:H163"/>
    <mergeCell ref="G169:H169"/>
    <mergeCell ref="G172:H172"/>
    <mergeCell ref="G178:G179"/>
    <mergeCell ref="H178:H179"/>
    <mergeCell ref="G180:H180"/>
    <mergeCell ref="B145:B151"/>
    <mergeCell ref="G145:H145"/>
    <mergeCell ref="G137:H137"/>
    <mergeCell ref="G143:G144"/>
    <mergeCell ref="H143:H144"/>
    <mergeCell ref="G152:H152"/>
    <mergeCell ref="G155:H155"/>
    <mergeCell ref="G158:H158"/>
    <mergeCell ref="G150:G151"/>
    <mergeCell ref="H150:H151"/>
    <mergeCell ref="C137:C143"/>
    <mergeCell ref="D137:D143"/>
    <mergeCell ref="E137:E143"/>
    <mergeCell ref="F137:F143"/>
    <mergeCell ref="C151:F151"/>
    <mergeCell ref="C145:C150"/>
    <mergeCell ref="D145:D150"/>
    <mergeCell ref="E145:E150"/>
    <mergeCell ref="F145:F150"/>
    <mergeCell ref="C144:F144"/>
    <mergeCell ref="G125:H125"/>
    <mergeCell ref="A115:A121"/>
    <mergeCell ref="B115:B121"/>
    <mergeCell ref="G115:H115"/>
    <mergeCell ref="G118:H118"/>
    <mergeCell ref="G127:G128"/>
    <mergeCell ref="H127:H128"/>
    <mergeCell ref="C128:F128"/>
    <mergeCell ref="A129:A136"/>
    <mergeCell ref="B129:B136"/>
    <mergeCell ref="G129:H129"/>
    <mergeCell ref="G132:H132"/>
    <mergeCell ref="A122:A128"/>
    <mergeCell ref="B122:B128"/>
    <mergeCell ref="G135:G136"/>
    <mergeCell ref="H135:H136"/>
    <mergeCell ref="C115:C120"/>
    <mergeCell ref="D115:D120"/>
    <mergeCell ref="E115:E120"/>
    <mergeCell ref="F115:F120"/>
    <mergeCell ref="C129:C135"/>
    <mergeCell ref="D129:D135"/>
    <mergeCell ref="E129:E135"/>
    <mergeCell ref="F129:F135"/>
    <mergeCell ref="A88:A95"/>
    <mergeCell ref="B88:B95"/>
    <mergeCell ref="G88:H88"/>
    <mergeCell ref="G91:H91"/>
    <mergeCell ref="G94:G95"/>
    <mergeCell ref="H94:H95"/>
    <mergeCell ref="G120:G121"/>
    <mergeCell ref="H120:H121"/>
    <mergeCell ref="G122:H122"/>
    <mergeCell ref="C88:C94"/>
    <mergeCell ref="D88:D94"/>
    <mergeCell ref="E88:E94"/>
    <mergeCell ref="F88:F94"/>
    <mergeCell ref="C95:F95"/>
    <mergeCell ref="G113:G114"/>
    <mergeCell ref="H113:H114"/>
    <mergeCell ref="C114:F114"/>
    <mergeCell ref="C96:C113"/>
    <mergeCell ref="D96:D113"/>
    <mergeCell ref="E96:E113"/>
    <mergeCell ref="F96:F113"/>
    <mergeCell ref="G96:H96"/>
    <mergeCell ref="G105:H105"/>
    <mergeCell ref="G108:H108"/>
    <mergeCell ref="G73:G74"/>
    <mergeCell ref="H73:H74"/>
    <mergeCell ref="C74:F74"/>
    <mergeCell ref="A75:A87"/>
    <mergeCell ref="B75:B87"/>
    <mergeCell ref="G75:H75"/>
    <mergeCell ref="G81:H81"/>
    <mergeCell ref="G83:H83"/>
    <mergeCell ref="A64:A74"/>
    <mergeCell ref="B64:B74"/>
    <mergeCell ref="G86:G87"/>
    <mergeCell ref="H86:H87"/>
    <mergeCell ref="C75:C86"/>
    <mergeCell ref="D75:D86"/>
    <mergeCell ref="E75:E86"/>
    <mergeCell ref="F75:F86"/>
    <mergeCell ref="C87:F87"/>
    <mergeCell ref="G62:G63"/>
    <mergeCell ref="H62:H63"/>
    <mergeCell ref="G64:H64"/>
    <mergeCell ref="G67:H67"/>
    <mergeCell ref="G70:H70"/>
    <mergeCell ref="A54:A63"/>
    <mergeCell ref="B54:B63"/>
    <mergeCell ref="G54:H54"/>
    <mergeCell ref="G58:H58"/>
    <mergeCell ref="C63:F63"/>
    <mergeCell ref="A46:A53"/>
    <mergeCell ref="B46:B53"/>
    <mergeCell ref="G46:H46"/>
    <mergeCell ref="G50:H50"/>
    <mergeCell ref="G52:G53"/>
    <mergeCell ref="H52:H53"/>
    <mergeCell ref="C53:F53"/>
    <mergeCell ref="C46:C52"/>
    <mergeCell ref="D46:D52"/>
    <mergeCell ref="E46:E52"/>
    <mergeCell ref="F46:F52"/>
    <mergeCell ref="A33:A45"/>
    <mergeCell ref="B33:B45"/>
    <mergeCell ref="G33:H33"/>
    <mergeCell ref="G37:H37"/>
    <mergeCell ref="G40:H40"/>
    <mergeCell ref="G44:G45"/>
    <mergeCell ref="H44:H45"/>
    <mergeCell ref="G31:G32"/>
    <mergeCell ref="H31:H32"/>
    <mergeCell ref="C23:C31"/>
    <mergeCell ref="D23:D31"/>
    <mergeCell ref="C33:C44"/>
    <mergeCell ref="D33:D44"/>
    <mergeCell ref="E33:E44"/>
    <mergeCell ref="F33:F44"/>
    <mergeCell ref="C45:F45"/>
    <mergeCell ref="C32:F32"/>
    <mergeCell ref="G21:G22"/>
    <mergeCell ref="H21:H22"/>
    <mergeCell ref="C22:F22"/>
    <mergeCell ref="A23:A32"/>
    <mergeCell ref="B23:B32"/>
    <mergeCell ref="G23:H23"/>
    <mergeCell ref="G27:H27"/>
    <mergeCell ref="A18:A22"/>
    <mergeCell ref="B18:B22"/>
    <mergeCell ref="G18:H18"/>
    <mergeCell ref="C18:C21"/>
    <mergeCell ref="D18:D21"/>
    <mergeCell ref="E18:E21"/>
    <mergeCell ref="F18:F21"/>
    <mergeCell ref="E23:E31"/>
    <mergeCell ref="F23:F31"/>
    <mergeCell ref="A2:A17"/>
    <mergeCell ref="B2:B17"/>
    <mergeCell ref="G2:H2"/>
    <mergeCell ref="G6:H6"/>
    <mergeCell ref="G14:H14"/>
    <mergeCell ref="G16:G17"/>
    <mergeCell ref="H16:H17"/>
    <mergeCell ref="C2:C16"/>
    <mergeCell ref="D2:D16"/>
    <mergeCell ref="E2:E16"/>
    <mergeCell ref="F2:F16"/>
    <mergeCell ref="C17:F17"/>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6.2</vt:lpstr>
      <vt:lpstr>6.3</vt:lpstr>
      <vt:lpstr>6.4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Surányi Anita</dc:creator>
  <cp:keywords/>
  <dc:description/>
  <cp:lastModifiedBy>Surányi Anita</cp:lastModifiedBy>
  <cp:revision/>
  <dcterms:created xsi:type="dcterms:W3CDTF">2024-11-28T14:19:52Z</dcterms:created>
  <dcterms:modified xsi:type="dcterms:W3CDTF">2025-12-19T08:05:02Z</dcterms:modified>
  <cp:category/>
  <cp:contentStatus/>
</cp:coreProperties>
</file>