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7_Összefűzött\"/>
    </mc:Choice>
  </mc:AlternateContent>
  <xr:revisionPtr revIDLastSave="0" documentId="13_ncr:1_{2EBD527C-E463-4E75-AFF1-3CD6E9E568F4}" xr6:coauthVersionLast="47" xr6:coauthVersionMax="47" xr10:uidLastSave="{00000000-0000-0000-0000-000000000000}"/>
  <bookViews>
    <workbookView xWindow="0" yWindow="0" windowWidth="17280" windowHeight="15750" xr2:uid="{00000000-000D-0000-FFFF-FFFF00000000}"/>
  </bookViews>
  <sheets>
    <sheet name="6.2" sheetId="1" r:id="rId1"/>
    <sheet name="6.3" sheetId="2" r:id="rId2"/>
    <sheet name="6.4.1" sheetId="3" r:id="rId3"/>
    <sheet name="6.4.2" sheetId="4" r:id="rId4"/>
    <sheet name="6.4.3" sheetId="5" r:id="rId5"/>
    <sheet name="6.4.4" sheetId="6" r:id="rId6"/>
  </sheets>
  <definedNames>
    <definedName name="_xlnm._FilterDatabase" localSheetId="0" hidden="1">'6.2'!$A$1:$H$410</definedName>
    <definedName name="_xlnm._FilterDatabase" localSheetId="1" hidden="1">'6.3'!$A$1:$H$337</definedName>
    <definedName name="_xlnm._FilterDatabase" localSheetId="2" hidden="1">'6.4.1'!$A$1:$H$407</definedName>
    <definedName name="_xlnm._FilterDatabase" localSheetId="3" hidden="1">'6.4.2'!$A$1:$H$417</definedName>
    <definedName name="_xlnm._FilterDatabase" localSheetId="4" hidden="1">'6.4.3'!$A$1:$H$443</definedName>
    <definedName name="_xlnm._FilterDatabase" localSheetId="5" hidden="1">'6.4.4'!$A$1:$H$401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6" l="1"/>
  <c r="H24" i="6"/>
  <c r="H30" i="6"/>
  <c r="H38" i="6"/>
  <c r="H50" i="6"/>
  <c r="H56" i="6"/>
  <c r="H61" i="6"/>
  <c r="F63" i="6" s="1"/>
  <c r="H10" i="5" l="1"/>
  <c r="H22" i="5"/>
  <c r="H31" i="5"/>
  <c r="H38" i="5"/>
  <c r="H53" i="5"/>
  <c r="H63" i="5"/>
  <c r="H74" i="5"/>
  <c r="H80" i="5"/>
  <c r="H87" i="5"/>
  <c r="H103" i="5"/>
  <c r="F105" i="5"/>
  <c r="H15" i="4" l="1"/>
  <c r="H23" i="4"/>
  <c r="H33" i="4"/>
  <c r="F78" i="4" s="1"/>
  <c r="H41" i="4"/>
  <c r="H50" i="4"/>
  <c r="H58" i="4"/>
  <c r="H67" i="4"/>
  <c r="H76" i="4"/>
  <c r="H9" i="3" l="1"/>
  <c r="H14" i="3"/>
  <c r="H24" i="3"/>
  <c r="H33" i="3"/>
  <c r="H40" i="3"/>
  <c r="H47" i="3"/>
  <c r="H52" i="3"/>
  <c r="H59" i="3"/>
  <c r="H67" i="3"/>
  <c r="F69" i="3"/>
  <c r="H21" i="2" l="1"/>
  <c r="H37" i="2"/>
  <c r="H53" i="2"/>
  <c r="H63" i="2"/>
  <c r="H110" i="2"/>
  <c r="H155" i="2"/>
  <c r="H190" i="2"/>
  <c r="H211" i="2"/>
  <c r="H249" i="2"/>
  <c r="H282" i="2"/>
  <c r="F334" i="2" s="1"/>
  <c r="H301" i="2"/>
  <c r="H332" i="2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<sst xmlns="http://schemas.openxmlformats.org/spreadsheetml/2006/main" count="1098" uniqueCount="465">
  <si>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</si>
  <si>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</si>
  <si>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</si>
  <si>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</si>
  <si>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</si>
  <si>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</si>
  <si>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</si>
  <si>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</si>
  <si>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</si>
  <si>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</si>
  <si>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</si>
  <si>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</si>
  <si>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</si>
  <si>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</si>
  <si>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</si>
  <si>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</si>
  <si>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</si>
  <si>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</si>
  <si>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</si>
  <si>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</si>
  <si>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</si>
  <si>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</si>
  <si>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</si>
  <si>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</si>
  <si>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</si>
  <si>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</si>
  <si>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</si>
  <si>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</si>
  <si>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</si>
  <si>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</si>
  <si>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</si>
  <si>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</si>
  <si>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</si>
  <si>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</si>
  <si>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</si>
  <si>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</si>
  <si>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</si>
  <si>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</si>
  <si>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</si>
  <si>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</si>
  <si>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</si>
  <si>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</si>
  <si>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</si>
  <si>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</si>
  <si>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</si>
  <si>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</si>
  <si>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</si>
  <si>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</si>
  <si>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</si>
  <si>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</si>
  <si>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</si>
  <si>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</si>
  <si>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</si>
  <si>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</si>
  <si>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</si>
  <si>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</si>
  <si>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</si>
  <si>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</si>
  <si>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</si>
  <si>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</si>
  <si>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</si>
  <si>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</si>
  <si>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</si>
  <si>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</si>
  <si>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</si>
  <si>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</si>
  <si>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</si>
  <si>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</si>
  <si>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</si>
  <si>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</si>
  <si>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</si>
  <si>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</si>
  <si>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</si>
  <si>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</si>
  <si>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</si>
  <si>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</si>
  <si>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</si>
  <si>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</si>
  <si>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</si>
  <si>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</si>
  <si>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</si>
  <si>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</si>
  <si>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</si>
  <si>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</si>
  <si>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</si>
  <si>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</si>
  <si>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</si>
  <si>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"C", "D"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</si>
  <si>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20 óra</t>
    </r>
  </si>
  <si>
    <t>Robotkar programozása és integrálása egy ipari rendszerbe
A diákok egy (nem feltétlenül) kollaboratív robot – például egy Pick &amp; Place feladat végrehajtására alkalmas robotkar – programozását és integrálását végzik el egy ipari gyártási folyamatba. A projekt során például egy villamos motor forgórészének megfogását, áthelyezését egy vizsgálókamrába, majd a vizsgálatot követően annak visszahelyezését valósítják meg a futószalagra.
A feladat része a robot koordináta-rendszerének beállítása, a mozgási pályák és a gripperek konfigurálása annak érdekében, hogy az előre meghatározott tárgyat pontosan a megfelelő helyre mozgassa. Az érzékelők és a robot közötti kommunikáció kialakítása és tesztelése szintén fontos részfeladat.
A diákoknak dokumentálniuk kell a programozás folyamatát, és meg kell valósítaniuk a rendszer biztonsági ellenőrzését és hibakezelési protokollját, ami hozzájárul a szabálykövetési készség fejlődéséhez, hiszen pontosan követniük kell a gyártási és munkabiztonsági előírásokat, különösen egy automatizált környezetben.
A rendszer integrálása során fejlődik a felelősségvállalásuk is, mivel az ipari környezetben hibás működés jelentős következményekkel járhat, így a tanulóknak tudatos döntéseket kell hozniuk, és vállalniuk kell azok következményeit. A projekt során jellemzően csapatban dolgoznak, így az együttműködési készségük is fejlődik – különösen akkor, amikor a különböző feladatokat össze kell hangolni a robot működésének finomhangolásához.
A végén a tanulók prezentációt tartanak a megvalósítási folyamatról és a fejlesztési lehetőségekről, amely erősíti a reflektív gondolkodást és a csapaton belüli kommunikációt is.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</si>
  <si>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"C", "D"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</si>
  <si>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14 óra</t>
    </r>
  </si>
  <si>
    <t>Elektropneumatikus vezérlés kialakítása PLC-vel
A tanulók egy kétirányú működésű pneumatikus munkahenger vezérlését valósítják meg elektropneumatikus módon, PLC segítségével. A rendszer tartalmaz reed-reléket vagy végálláskapcsolókat, közelítésérzékelőket és mágnesszelepeket, amelyeket be kell kötni a vezérlőáramkörbe. A PLC programját a tanulóknak maguknak kell megírniuk, amely biztosítja a munkahenger automatikus mozgását egy adott működési ciklus szerint.
A tanulók tesztelik a működést, ellenőrzik az érzékelők helyes állapotát és a program logikáját. A rendszer működésének validálása során kiemelten fejlődik a szabálykövetésük, mivel a vezérlési logika és a biztonságos működés csak a megfelelő sorrend és előírások betartásával biztosítható.
A végén hibaelemzést végeznek, és javaslatokat tesznek a rendszer optimalizálására, ami erősíti a felelősségvállalási képességet, hiszen reflektálniuk kell saját munkájuk minőségére és az esetleges hibák következményeire is. A dokumentálást követően a projektet bemutatják társaiknak. A közös bemutatás során fejlődik az együttműködési készségük is, különösen a csoportmunka és a szerepek egyeztetése révén.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</si>
  <si>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"D"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</si>
  <si>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</si>
  <si>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Egyszerű pneumatikus vezérlés kialakítása
A tanulók egy egyszeres működésű pneumatikus munkahenger vezérlését építik meg egy kétállású szeleppel. A feladat magában foglalja a munkahenger rögzítését, a levegő-előkészítő egység beállítását, valamint a vezérléshez szükséges csővezetékek csatlakoztatását (összes gépészeti és mechanikai szerelés). A tanulóknak meg kell tervezniük a kapcsolási rajzot, és egy egyszerű működtetési tesztet kell elvégezniük. A rendszer működésének ellenőrzése során figyelmet fordítanak a működtetés sebességére és az esetleges szivárgásokra is, amely fejleszti a szabálykövetési képességet, mivel a munkafolyamat során szigorúan be kell tartani a műszaki utasításokat és biztonsági előírásokat. 
A végén dokumentálják a szerelési és beállítási lépéseket, valamint bemutatják társaiknak a rendszer működését és a felhasznált, kiválasztott elemeket. Indokolják, hogy miért azokat az elemeket választották ki. A bemutatás és az indoklás során fejlődik a felelősségvállalás, hiszen vállalniuk kell a döntéseiket és azok szakmai következményeit, továbbá az együttműködési készség is, mivel a projektet kis csoportokban, közös egyeztetéssel és feladatmegosztással valósítják meg.</t>
  </si>
  <si>
    <t>Szakmairányok közös óraszáma: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</si>
  <si>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minden szakmai feladat során tudatosan alkalmazzák a munkavédelmi, tűzvédelmi és környezetvédelmi szabályokat, és ezzel hozzájáruljanak a biztonságos és fenntartható munkavégzéshez. A feladat során a tanulók figyelmet fordítanak a személyi védőeszközök helyes használatára (pl. védőszemüveg, kesztyű, fülvédő), a veszélyes anyagok szakszerű kezelésére, valamint a hulladék szelektív gyűjtésére és az elektrosztatikus védelem betartására. A tanulók saját munkájuk során önállóan követik az érvényes szabályokat, és az alkalmazott biztonsági intézkedéseket rögzítik a beadott dokumenttumokban és jegyzőkönyvekben. A projekt közvetlen célja, hogy a tanulók belülről értve és meggyőződéssel alkalmazzák a biztonsági és környezetvédelmi előírásokat, ne csupán „külső kényszerként”. A feladat során fejlődik a szabálykövetés, a környezettudatosság, valamint a felelősségtudat és a munkabiztonsági szemlélet. A dokumentálási gyakorlat révén fejlődik a műszaki adminisztrációs fegyelem is.</t>
    </r>
  </si>
  <si>
    <t>Elektropneumatika</t>
  </si>
  <si>
    <t>Pneumatika</t>
  </si>
  <si>
    <t>Robottechnika</t>
  </si>
  <si>
    <t>Automatizált gyártás gépei</t>
  </si>
  <si>
    <t>Ipari vezérlések kiépítése</t>
  </si>
  <si>
    <t>PLC-programozás</t>
  </si>
  <si>
    <t>PLC-alapismeretek</t>
  </si>
  <si>
    <t>Folyamatirányítás</t>
  </si>
  <si>
    <t>Irányítástechnikai gépátszerelések</t>
  </si>
  <si>
    <t>Beavatkozók</t>
  </si>
  <si>
    <t>Szenzorika</t>
  </si>
  <si>
    <t>Irányítástechnikai alapok</t>
  </si>
  <si>
    <t>Irányítástechnika</t>
  </si>
  <si>
    <t>Gépészeti szerelések</t>
  </si>
  <si>
    <t>Szerelvények szerelése</t>
  </si>
  <si>
    <t>Hibavédelem</t>
  </si>
  <si>
    <t>Villamos szerelések</t>
  </si>
  <si>
    <t>Hajtáselemek</t>
  </si>
  <si>
    <t>Hajtóművek</t>
  </si>
  <si>
    <t>A hajtástechnika alapjai</t>
  </si>
  <si>
    <t>Hajtástechnika</t>
  </si>
  <si>
    <t>Villamos gépek mérése</t>
  </si>
  <si>
    <t>Aszinkrongépek</t>
  </si>
  <si>
    <t>Egyenáramú gépek</t>
  </si>
  <si>
    <t>Villamos gépek felépítése</t>
  </si>
  <si>
    <t>Villamos gépek alapjai</t>
  </si>
  <si>
    <t>Felelősséget vállal önmaga és munkatársai biztonságáért. A védőberendezéseket és védőfelszerelést rendeltetésszerűen használja. A munkavégzés során betartja a munkavédelmi, tűzvédelmi és környezetvédelmi szabályokat.</t>
  </si>
  <si>
    <t>Követi a munkavédelmi szabályok változásait. Elkötelezett a biztonságos munkavégzés mellett.</t>
  </si>
  <si>
    <t>Megnevezi és ismeri a munkavédelmi eszközök rendeltetésének megfelelő használatát. Ismeri a munkavégzéssel kapcsolatos munkavédelmi, tűzvédelmi és környezetvédelmi szabályokat.</t>
  </si>
  <si>
    <t>Munkavégzése során a munkavédelmi eszközöket rendeltetésnek megfelelően használja.</t>
  </si>
  <si>
    <t>"D" Kommunikáció, safety és munkavédelem (10; 11;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</si>
  <si>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ellenőrizzék egy ipari rendszer biztonsági (safety) elemeinek működését, például egy vészleállító, fényfüggöny vagy biztonsági relé helyes működését hibahelyzetekben. A feladat során a tanulók vizsgálják a bekötéseket, a működési logikát, és ellenőrzik, hogy a rendszer valóban leáll-e a kívánt módon adott veszélyes helyzetben. A tesztelés után a tanulók dokumentálják az ellenőrzés eredményeit, és javaslatokat fogalmaznak meg a biztonsági szint növelésére. A feladat része a vonatkozó szabványok értelmezése is, amely segíti a tanulókat abban, hogy megértsék a műszaki biztonság előírásait és gyakorlati jelentőségét. A projekt során fejlődik a szabálykövetési képesség, mivel a tanulóknak szigorú előírások és nemzetközi szabványok mentén kell dolgozniuk. A felelősségvállalás kiemelten fontos, hiszen a hibás safety funkciók emberi életet is veszélyeztethetnek. Emellett fejlődik a biztonságtudatosság, a precizitás, valamint a műszaki értelmező és javaslatalkotó készség is, különösen a dokumentáció és fejlesztési javaslatok megfogalmazása során.</t>
    </r>
  </si>
  <si>
    <t>Hálózati ismeretek</t>
  </si>
  <si>
    <t>Informatika az iparban</t>
  </si>
  <si>
    <t>Robotok programozása</t>
  </si>
  <si>
    <t>Felelősséget vállal a biztonságtechnikai előírások maradéktalan betartásáért.</t>
  </si>
  <si>
    <t>Tudását folyamatosan naprakészen tartja.</t>
  </si>
  <si>
    <t>Ismeri a safety rendszerekkel kapcsolatos szabványokat, előírásokat és készülékeket.</t>
  </si>
  <si>
    <t xml:space="preserve"> Safety rendszerek működését ellenőrzi.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</si>
  <si>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ipari buszrendszereket (pl. ProfiNet, EtherCAT) építsenek ki egy vezérlő és különböző terepi eszközök között. A feladat során elvégzik a fizikai bekötést, beállítják az eszközcímzést és kommunikációs paramétereket, majd tesztelik az adatforgalmat. Hibás működés esetén a tanulók hibakeresést végeznek, a diagnosztikai funkciókat és a rendszer visszajelzéseit felhasználva. Emellett figyelembe veszik a protokollválasztás szakmai szempontjait, mint például reakcióidő, sávszélesség vagy rendszerkompatibilitás. A hálózat topológiáját dokumentálják, így a projekt során műszaki adminisztrációs fegyelmet is gyakorolnak. A projekt során fejlődik a precizitás és a szabálykövetés, mivel az ipari hálózatok működése csak pontos bekötéssel és előírásszerű paraméterezéssel biztosítható. A problémamegoldó gondolkodásmód is fejlődik a hibakeresési szakaszban, míg a rendszerszemlélet és az adatkommunikációs logika megértése elengedhetetlen az összefüggések felismeréséhez. A projekt hozzájárul a felelősségvállalás fejlődéséhez is, hiszen az adatforgalmi hibák gyakran nagy hatással vannak a teljes rendszer működésére.</t>
    </r>
  </si>
  <si>
    <t>Kombinációs hálózatok vizsgálata</t>
  </si>
  <si>
    <t>Logikai függvények és egyszerűsítésük</t>
  </si>
  <si>
    <t>Gyakorlati kódolások</t>
  </si>
  <si>
    <t>A digitális technika alapfogalmai, vizsgálati módszerei, alapáramkörei</t>
  </si>
  <si>
    <t>Digitális áramkörök</t>
  </si>
  <si>
    <t>Villamosipari CAD</t>
  </si>
  <si>
    <t>Elektrotechnika</t>
  </si>
  <si>
    <t>Szükség esetén tapasztalt IT/villamos szakember bevonásával végzi munkáját.</t>
  </si>
  <si>
    <t>Nyitott az új ismeretek befogadására.</t>
  </si>
  <si>
    <t>Ismeri az ipari buszrendszereket (ProfiBus, ProfiNet, EtherCat).</t>
  </si>
  <si>
    <t>Ipari buszrendszereket, hálózatokat telepít, konfigurál, paraméterez, üzemeltet.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</si>
  <si>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felépítsenek és programozzanak egy egyszerű ipari gyártócellát, például egy Pick &amp; Place robotrendszert. A feladat során konfigurálják a vezérlőmodult, majd megírnak és letöltenek egy működési ciklust vezérlő programot, amely érzékelőkkel és végrehajtó egységekkel kommunikál. A beüzemelés után a tanulók tesztelik a működést, és finomhangolást végeznek a működési idő, az energiafelhasználás és a ciklus stabilitásának optimalizálása érdekében. A teljes folyamatot dokumentálják, és a végén bemutatják a rendszer működését és fejlesztési lehetőségeit. A projekt során fejlődik a rendszerszemlélet, mivel az érzékelők, vezérlők és aktuátorok összhangját kell biztosítani. A problémamegoldó képesség is kiemelt szerepet kap, különösen a működési ciklus hibáinak azonosítása és optimalizálása során. A környezettudatosság fejlődik az energiafelhasználás csökkentésére irányuló törekvésekkel, míg a felelősségvállalás és a szabálykövetés a rendszer biztonságos üzembe helyezése és kezelése során válik hangsúlyossá. A bemutatás során az együttműködési készség és a kommunikációs képességek is fejlődnek.</t>
    </r>
  </si>
  <si>
    <t>Többfázisú hálózatok</t>
  </si>
  <si>
    <t>Váltakozó áramú hálózatok</t>
  </si>
  <si>
    <t>Mágneses tér</t>
  </si>
  <si>
    <t>Aktív és passzív hálózatok</t>
  </si>
  <si>
    <t>Felelős a helytelen programlefutásból keletkező károkért.</t>
  </si>
  <si>
    <t>Törekszik arra, hogy a programozott berendezést optimalizálja a működés során fellépő környezeti terhelés csökkentése érdekében.</t>
  </si>
  <si>
    <t>Ismeri a berendezés konfigurálását, a programozásához szükséges szoftvert, adatátviteli elemeket, a programozás és programkezelés lépéseit.</t>
  </si>
  <si>
    <t xml:space="preserve">Ipari gyártórendszerek vezérlőberendezését és az ahhoz tartozó modulokat beüzemeli, vezérlőprogramját megírja és letölti.  </t>
  </si>
  <si>
    <t>"C" Szenzorika és vezérlésprogramozás (7; 8;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</si>
  <si>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programozható érzékelőt – például IO-Link kommunikációval rendelkező eszközt – szoftveresen konfiguráljanak és paraméterezzenek egy konkrét alkalmazási célra, mint például távolságmérés vagy színdetektálás. A feladat során a tanulók szoftveres eszközzel beállítják az érzékelő küszöbértékeit, a kimeneti logikát és a kommunikációs protokollt, majd ellenőrzik a biztonságtechnikai paramétereket. A konfigurációt mentik, és jelentést készítenek az elvégzett beállításokról, valamint a szoftveres működés eredményéről. A projekt során fejlődik a digitális kompetencia és műszaki szoftverhasználati készség, valamint a precizitás, mivel a kis mértékű eltérések is hibás működést eredményezhetnek. A felelősségvállalás is erősödik, hiszen a konfigurációs hibák befolyásolhatják az adott gép vagy folyamat biztonságát és működését. A szabálykövetés különösen fontos a biztonsági paraméterek beállításakor, míg a műszaki dokumentációkészítés a projekt elengedhetetlen része.</t>
    </r>
  </si>
  <si>
    <t>Erősítők építése és mérése</t>
  </si>
  <si>
    <t>Analóg áramkörök</t>
  </si>
  <si>
    <t>Felelős a biztonságtechnikai paraméterek beállításáért.</t>
  </si>
  <si>
    <t>Fontosnak tartja ezen érzékelők előírás szerinti programozását, beállítását.</t>
  </si>
  <si>
    <t>Ismeri a programozható érzékelők felhasználási területeit és a vonatkozó biztonsági előírásokat és szabványokat. Ismeri a berendezésekhez tartozó szoftverek használatát.</t>
  </si>
  <si>
    <t>Programozható érzékelőket konfigurál, és paraméterez.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</si>
  <si>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különböző típusú érzékelőket (pl. induktív, optikai, kapacitív) integráljanak egy automatizált gépbe vagy gyártósori állomásra, majd beállítsák azok működési paramétereit a feladat jellegéhez igazítva. A tanulók ellenőrzik az érzékelés távolságát, a reakcióidőt, valamint a működés stabilitását és megbízhatóságát. A tevékenység célja, hogy az érzékelők hibamentesen és pontosan illeszkedjenek az adott automatizálási feladathoz, elkerülve a téves jelzéseket. A paraméterezés után a tanulók dokumentálják a beállításokat és a működési állapotot, ezzel is fejlesztve az adminisztratív és műszaki kommunikációs készségeiket. A projekt során fejlődik a precizitás és a figyelem a részletekre, hiszen már kis eltérések is hibás működéshez vezethetnek. Emellett fontos szerepet kap a szabálykövetés, mivel az érzékelők szakszerű beállítása csak a gyártói ajánlások és biztonsági előírások alapján történhet. A felelősségvállalás is fejlődik, mivel az érzékelők meghibásodása vagy pontatlan működése az egész rendszer működését veszélyeztetheti. Továbbá erősödik a rendszerszemlélet, hiszen a szenzorok szerepét az egész gép működésének kontextusában kell értelmezniük.</t>
    </r>
  </si>
  <si>
    <t>Villamos erőtér, kondenzátor</t>
  </si>
  <si>
    <t>Félvezető diódák működésvizsgálata és alkalmazásai</t>
  </si>
  <si>
    <t>Felelős a hibás beállítás következményeiért.</t>
  </si>
  <si>
    <t>Fontosnak tartja az előírások szerinti beállítást, paraméterezést.</t>
  </si>
  <si>
    <t>Ismeri a különféle típusú szenzorok működési elvét, alkalmazási feltételeit.</t>
  </si>
  <si>
    <t>Szenzorok (optikai, induktív, kapacitív, mágneses) felszerelését, beállítását, paraméterezését és ellenőrzését 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</si>
  <si>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hibás hajtáslánc-alkatrészt (pl. motort, visszacsatoló egységet vagy érzékelőt) típusazonos, működőképes alkatrészre cseréljenek a műszaki dokumentáció alapján. A feladat során értelmezik az alkatrészlistát, elvégzik a cserét, majd tesztelik a rendszer működőképességének helyreállítását. A tanulók tevékenysége során fejlődik a műszaki dokumentáció használatának képessége, valamint a felelősségvállalás, hiszen a rendszer helyes működése az ő beavatkozásukon múlik. A döntéshozatali készség is hangsúlyos, mivel a tanulóknak figyelembe kell venniük az üzemi körülményeket és a gazdaságossági szempontokat a megfelelő cserealkatrész kiválasztásánál. A cserefolyamat során a szabálykövetés is fejlődik, hiszen a biztonságos munkavégzés és az alkatrészek szakszerű beépítése csak az előírások pontos betartásával lehetséges.</t>
    </r>
  </si>
  <si>
    <t>Négypólusok jellemzőinek mérése</t>
  </si>
  <si>
    <t>Erősítő technika</t>
  </si>
  <si>
    <t>Alapfeladatok megvalósítása</t>
  </si>
  <si>
    <t>Félvezető alkatrészek</t>
  </si>
  <si>
    <t>Analóg áramköri rendszerek és jelek</t>
  </si>
  <si>
    <t>Az alkatrész cseréjét önállóan végzi.</t>
  </si>
  <si>
    <t>Törekszik a legideálisabb, gazdaságilag legoptimálisabb alkatrész kiválasztására.</t>
  </si>
  <si>
    <t>Felismeri a berendezések meghibásodását, a rendelkezésre álló dokumentációból kiválasztja a csereszabatos alkatrészeket.</t>
  </si>
  <si>
    <t>Villamos hajtástechnikai rendszerek hibajavítását végzi típus-azonos alkatrész cseréjével.</t>
  </si>
  <si>
    <t>"B" Villamos hajtástechnikai rendszerek és hajtásvezérlés (4; 5;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</si>
  <si>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működésképtelen villamos hajtástechnikai rendszer meghibásodásának okát azonosítsák, és a rendelkezésre álló információk alapján pontosan lokalizálják a hibát. A feladat során gyártói leírások, kapcsolási rajzok és mérési jegyzőkönyvek alapján szisztematikusan ellenőrzik az egyes részegységeket – például a motort, a hajtást, a kábelezést vagy a vezérlőt. A tanulók a leggyakoribb típushibák (pl. túlmelegedés, hibás paraméterezés, vezérlési hiba) ismeretében keresik a meghibásodás forrását, műszaki logikára és tapasztalati tudásra támaszkodva. A projekt során fejlődik a problémamegoldó képesség és a rendszerszemlélet, mivel a tanulóknak az összetett rendszer működését kell átlátniuk, és ok-okozati összefüggések mentén kell döntéseket hozniuk. A szabálykövetés különösen fontos a hibakeresés során, hiszen a mérések és beavatkozások csak a biztonsági előírások szigorú betartásával végezhetők el. Emellett fejlődik a dokumentációhasználati készség és a precizitás, mivel a hibák felismerése gyakran csak részletes műszaki adatok összevetésével lehetséges.</t>
    </r>
  </si>
  <si>
    <t>Ismeri a hajtástechnikai elemek, illetve a villamos gépek jellemző hibáit, illetve azok diagnosztizálási módszereit.</t>
  </si>
  <si>
    <t xml:space="preserve">Dokumentáció, idegen, illetve magyar nyelvű leírások, katalógusok alapján módszeres hibakeresést végez villamos hajtástechnikai rendszerekben.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</si>
  <si>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önállóan elvégezzék egy ipari hajtás – például egy szervómotor vagy frekvenciaváltó – beépítését és működésének pontos beállítását. A feladat során a tanulók értelmezik a műszaki dokumentációt, kiválasztják a megfelelő beállítási paramétereket (pl. gyorsítási rámpa, feszültségszint), majd elvégzik ezek konfigurálását és a rendszer működésének tesztelését. A projekt során fejlődik a rendszerszemlélet, mivel a hajtások beépítése és finomhangolása az egész vezérlőrendszer működésére hatással van. A tanulók szabálykövető magatartása elengedhetetlen a biztonságos és hibamentes működés érdekében, miközben a felelősségvállalás is hangsúlyosan megjelenik, hiszen a rosszul beállított paraméterek a berendezés sérüléséhez vagy energiahatékonysági veszteségekhez vezethetnek. A környezettudatosság szintén fejlődik, mivel a diákoknak figyelembe kell venniük az energiahatékonyságot és a környezeti terhelést a paraméterezés során.</t>
    </r>
  </si>
  <si>
    <t xml:space="preserve">Szükség esetén tapasztalt villamos szakember bevonásával végzi munkáját. </t>
  </si>
  <si>
    <t xml:space="preserve">Nyitott az új, korszerű, energiatakarékos, környezetet minél kevésbé terhelő készülékek megismerésére és alkalmazására. </t>
  </si>
  <si>
    <t xml:space="preserve">Ismeri az ipari elektronikai vezérlések, frekvenciaváltós hajtások, szervóhajtások felépítését, bekötését, paraméterezését, vizsgálati eljárásokat. </t>
  </si>
  <si>
    <t xml:space="preserve">Elvégzi az ipari elektronikai vezérlések, frekvenciaváltós hajtások, szervóhajtások beépítését, paraméterezését, működésének tesztelését.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</si>
  <si>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hibás vagy elöregedett pneumatikus vagy elektropneumatikus elemeket azonosítsanak és referenciának megfelelő, működőképes alkatrészekre cseréljenek. A feladat során felismerik a szükséges alkatrészek típusát és csatlakozási jellemzőit (pl. szelep, munkahenger, csőcsatlakozó), elvégzik a szakszerű cserét, majd ellenőrzik a rendszer működését. A tanulók reflektálnak a korszerű, energiatakarékos elemek alkalmazására, és bemutatják, milyen szakmai szempontok alapján választották ki azokat. A projekt során fejlődik a döntéshozatali képesség és a felelősségvállalás, hiszen a kiválasztott alkatrészek minősége és megfelelősége közvetlen hatással van a rendszer megbízhatóságára. A szabálykövetés is kiemelt szerepet kap, mivel a cserefolyamat csak az ipari protokollok betartása mellett végezhető biztonságosan. A környezettudatosság szintén fejlődik, mivel a tanulók megtanulják felismerni és előnyben részesíteni az energiatakarékos, fenntartható megoldásokat.</t>
    </r>
  </si>
  <si>
    <t>Hidraulika (új)</t>
  </si>
  <si>
    <t>Felelős a gazdaságossági szempontok érvényesítéséért.</t>
  </si>
  <si>
    <t>Törekszik a korszerű alkatrészek felhasználására.</t>
  </si>
  <si>
    <t>Ismeri a pneumatikus, hidraulikus, elektropneumatikus rendszerek alapelemeit.</t>
  </si>
  <si>
    <t>Pneumatikus, elektropneumatikus és hidraulikus rendszerek hibajavítását végzi, referencia-azonos alkatrészek cseréjével.</t>
  </si>
  <si>
    <t>"A" Fluidtechnikai rendszerek szerelése és javítása (1; 2;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</si>
  <si>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működés közben vagy tesztüzemben fellépő hibajelenségeket ismerjenek fel és hárítsanak el egy már összeszerelt pneumatikus vagy elektropneumatikus rendszerben. A tanulók feladata a rendszer vizsgálata, a hibák szemrevételezéssel és mérőműszerek segítségével történő lokalizálása (pl. nyomásmérő, szivárgáskereső), majd az okok elemzése és a megfelelő beavatkozás kiválasztása. A projekt során fejlődik a problémamegoldó képesség, hiszen a tanulóknak komplex rendszerekben kell önállóan gondolkodniuk, mérniük és dönteniük. A felelősségvállalás szintén hangsúlyos, mivel a hibák elhárítása közvetlen hatással van a rendszer működésére, anyagfelhasználására és állásidejére. A tanulók szabálykövetése elengedhetetlen a műszerek biztonságos alkalmazása és az ipari protokollok betartása érdekében. Emellett fejlődik a költségtudatosság és rendszerszemlélet, mivel a cél a gyors, de szakszerű javítás, a hibák okainak megelőzése és az erőforrások optimális felhasználása. Egy képzeletbeli költségkeret meghatározása az adott hiba javítására segíthet még a költségtudatosság további fejlődésében.</t>
    </r>
  </si>
  <si>
    <t>A gazdaságossági szempontok figyelembevételével felelős a hiba mielőbbi elhárításáért.</t>
  </si>
  <si>
    <t>Fontosnak érzi a hibák gyors és szakszerű felderítését és javítását.</t>
  </si>
  <si>
    <t>Ismeri a hiba műszeres meghatározásának módját, a diagnosztikai eszközök megfelelő csatlakoztatása mellett.</t>
  </si>
  <si>
    <t>Pneumatikus, elektropneumatikus és hidraulikus rendszerekben műszerrel és szemrevételezéssel hibakeresést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</si>
  <si>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önállóan kivitelezzenek egy egyszerű pneumatikus vezérlést a megadott dokumentáció alapján. A feladat során össze kell állítaniuk a rendszert: rögzítik a munkahengert, csatlakoztatják a csővezetékeket, beállítják a levegő-előkészítő egységet, és végrehajtják a működési tesztet. A tanulók megtervezik a kapcsolási rajzot, beállítják a rendszer működését, és azonosítják az esetleges szivárgási pontokat. A munkafolyamat során alkalmazzák a szereléshez szükséges szerszámokat, vezetik a munkalapot, gondoskodnak a munkakörnyezet tisztaságáról és a hulladék szakszerű kezeléséről. A projekt során fejlődik a szabálykövetés, hiszen a tanulók csak pontos műszaki dokumentáció alapján tudják biztonságosan összeállítani a rendszert. A felelősségvállalás is erősödik azáltal, hogy a tanulók önállóan dolgoznak, és számot kell adniuk a választásaik eredményéről. A környezettudatosság szintén megjelenik, mivel a hulladékkezelés, a munkaterület rendben tartása és az energiatakarékosság alapvető szempontok a munkavégzés során.</t>
    </r>
  </si>
  <si>
    <t>Munkáját önállóan végzi. A szerelés megfelelő minőségéért munkalapon felelősséget vállal.</t>
  </si>
  <si>
    <t>Nyitott az új pneumatikus, hidraulikus elemek megismerésére. Elkötelezett a dokumentáció szerinti munkavégzésre, utasítások betartására. Fontosnak tartja, hogy a munkavégzés során a környezet szennyeződését megakadályozza, ügyel a keletkező hulladék szelektív összegyűjtésére.</t>
  </si>
  <si>
    <t>Ismeri a pneumatikus, elektropneumatikus és hidraulikus rendszerek alapelemeinek felépítését, rajzjelét, működését. Ismeri a csővezeték csatlakozási módjait. Ismeri a szereléshez szükséges szerszámok használatát.</t>
  </si>
  <si>
    <t>Dokumentáció alapján elvégzi a pneumatikus, elektropneumatikus és hidraulikus rendszerek elemeinek összeállítását, beállítását, működésének tesztelését.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</si>
  <si>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</si>
  <si>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30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</si>
  <si>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</si>
  <si>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24 óra</t>
    </r>
  </si>
  <si>
    <t>Szakirányú oktatás összes óraszáma: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</si>
  <si>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egyszerű villamos számításokat végezzenek (pl. teljesítmény, áramerősség, terhelés) egy CNC gép hajtásrendszerének üzembe helyezése vagy hibakeresése során. A számításokat gyártói dokumentáció alapján végzik el, és összevetik az eredményeket a gépkönyvben szereplő gyári értékekkel. A projekt során kiemelt szerepet kap az egységek helyes használata, az ellenőrizhető és pontos számítási jegyzék készítése, valamint az adatok értelmezése és alkalmazása a valós beavatkozás során. A számítások célja, hogy megalapozzák a megfelelő hibadiagnózist vagy beállítást. A feladat fejleszti a műszaki gondolkodást és a logikus következtetésalkotást, valamint a precizitást és a szabálykövetést. A felelősségvállalás is megjelenik, hiszen a számítási hiba hatással lehet a gép működésére vagy a hibaforrás azonosítására. A dokumentációs fegyelem is fejlődik, különösen a számítási jegyzék formai és tartalmi elvárásain keresztül.</t>
    </r>
  </si>
  <si>
    <t>Hidraulika</t>
  </si>
  <si>
    <t>A pneumatikus és hidraulikus rendszerek karbantartása</t>
  </si>
  <si>
    <t>Karbantartási ismeretek</t>
  </si>
  <si>
    <t>Hajtástechnikai elemek karbantartása</t>
  </si>
  <si>
    <t>Karbantartás</t>
  </si>
  <si>
    <t>Számítások során pontosságra törekszik, figyel a mértékegységekre.</t>
  </si>
  <si>
    <t>Ismeri az elektrotechnikai alapösszefüggéseket.</t>
  </si>
  <si>
    <t>Egyszerű villamos számításokat végez.</t>
  </si>
  <si>
    <t>"B" Karbantartás és műszaki beállítások (3; 4; 5; 6;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</si>
  <si>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automatikai rendszer működését figyelemmel kísérjék és értelmezzék, különös tekintettel a hibajelzésekre, ciklusidőkre és érzékelő-visszajelzésekre. A feladat során a tanulók rendellenességek észlelése esetén elemzik a kiváltó okokat, majd szükség esetén beavatkoznak vagy biztonságosan leállítják a rendszert. A projekt külön értéke, hogy a tanulók átlátják az összetett berendezés teljes működését, és értelmezik a rendszerösszefüggéseket. A feladat része, hogy a tanulók javaslatokat fogalmazzanak meg a ciklusidő vagy az energiafogyasztás optimalizálására, ezzel is elősegítve a gazdaságos és fenntartható működést. A projekt során fejlődik a rendszerszemlélet és az összefüggések értelmezésének képessége, valamint a problémamegoldás és a döntéshozatali készség – különösen a beavatkozási helyzetek kezelésénél. A környezettudatosság is hangsúlyt kap az energiaoptimalizálás révén. Emellett fejlődik a felelősségvállalás, mivel a tanulóknak saját megfigyeléseik alapján kell szakmai következtetéseket levonniuk.</t>
    </r>
  </si>
  <si>
    <t>Modern ipari adatkezelés</t>
  </si>
  <si>
    <t>Integrált vállalatirányítási rendszerek</t>
  </si>
  <si>
    <t>Szakmai informatika</t>
  </si>
  <si>
    <t>DCS-rendszerek</t>
  </si>
  <si>
    <t>Folyamatirányítás a gyakorlatban</t>
  </si>
  <si>
    <t>Analizáló, szintetizáló szemléletmóddal rendelkezik. Fontosnak tartja a berendezés környezeti terhelésének elemzését, a hatás csökkentését.</t>
  </si>
  <si>
    <t>Ismeri az automatikai rendszereket, átlátja a részek és az egész működését.</t>
  </si>
  <si>
    <t>Összetett automatikai berendezést üzemeltet és ellenőrzi a működését.</t>
  </si>
  <si>
    <t>"A" ROBOTIKA ÉS AUTOMATIZÁLÁS (1; 2; 7; 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</si>
  <si>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önállóan megírjanak és letöltsenek egy PLC programot egy robotizált gyártócella működtetéséhez. A feladat során konfigurálják a bemeneti/kimeneti modulokat, megvalósítják a vezérlési logikát (pl. fogás–emelés–áthelyezés ciklus), és integrálják a PLC-t a robot vezérlőrendszerébe. A munkavégzés közben a tanulók hibakeresési és optimalizálási lépéseket is végeznek, hogy a ciklus hatékonyan és stabilan működjön. Bár a feladat alapvetően önálló munkát igényel, szükség esetén konzultálnak tapasztalt PLC programozóval, ezzel fejlesztve problémakezelési és kommunikációs képességeiket is. A projekt során fejlődik a digitális és programozási kompetencia, a problémamegoldó képesség, valamint az önállóság és felelősségvállalás a vezérlési logika helyességéért. Az együttműködési készség is megjelenik, különösen a robot és PLC közötti integráció során, ahol gyakran szükséges más szakemberekkel egyeztetni. A rendszerszemlélet is erősödik, hiszen a tanulónak a teljes működési folyamatot át kell látnia.</t>
    </r>
  </si>
  <si>
    <t xml:space="preserve">Szükség esetén tapasztalt PLC programozó szakember bevonásával végzi munkáját. </t>
  </si>
  <si>
    <t xml:space="preserve">Nyitott a PLC vezérlések újdonságainak megismerésére. </t>
  </si>
  <si>
    <t xml:space="preserve">Ismeri a PLC és a hozzá tartozó ki-, bemeneti és kommunikációs modulok működését. Ismeri a programírás lépéseit. </t>
  </si>
  <si>
    <t xml:space="preserve">Ipari gyártórendszerek vezérlőberendezését és az ahhoz tartozó modulokat beüzemeli, vezérlőprogramját megírja és letölti.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</si>
  <si>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dokumentáció és gépkönyv alapján paraméterezzenek egy frekvenciaváltós hajtásrendszert, majd üzemi próbát végezzenek a rendszer megfelelő működésének ellenőrzésére. A próbák során vizsgálják például a tengely forgásirányát, a gyorsítási és fékezési időket, valamint szükség esetén motort is cserélnek. A tanulók értelmezik a gépkönyv utasításait, betartják a biztonságtechnikai előírásokat, és együttműködnek a gépész és villamos szakemberekkel a beállítások során. A cél, hogy a tanulók biztonságosan, szakszerűen és a rendszerkövetelményeknek megfelelően tudják elvégezni a paraméterezést, valamint kommunikálni és együttműködni más szakterületek képviselőivel. A projekt során fejlődik a szabálykövetés és a munkabiztonsági tudatosság, különösen az üzemi próba és motorcsere kapcsán. Emellett hangsúlyosan fejlődik a műszaki dokumentáció értelmezése, az interdiszciplináris együttműködés, valamint a precizitás és a felelősségvállalás a rendszer működőképességéért.</t>
    </r>
  </si>
  <si>
    <t>Munkáját gépész és villamos végzettségű szakemberekkel együtt végzi.</t>
  </si>
  <si>
    <t>Tudatában van annak, hogy a gyártóberendezések hajtási elemeinek paraméterezése nagy precizitást és odafigyelést igényel.</t>
  </si>
  <si>
    <t>Ismeri a dokumentációk felépítését, a villamos motorok felszerelésének, beállításának lépéseit.</t>
  </si>
  <si>
    <t>A gyártóberendezések hajtástechnikai elemein dokumentáció és gépkönyv alapján elvégzi a szükséges paraméterezést, üzemi próbákat végez, szükség esetén a berendezés villamos motorjainak cseréjében, beállításában részt vesz.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</si>
  <si>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önállóan végezzenek kalibrálást és beszabályozást gyártóberendezéseken, jellemzően gyártói – akár angol nyelvű – dokumentáció alapján. A feladat során érzékelőket vagy aktuátorokat állítanak be meghatározott tűréshatáron belül, majd a beállítás pontosságát műszeres méréssel ellenőrzik. A projekt végén a tanulók kalibrálási jegyzőkönyvet készítenek, amelyben rögzítik a beállított értékeket, az eszközazonosítókat, valamint az eltéréseket. A cél egy önállóan végzett, precíz és dokumentált beszabályozási gyakorlat kialakítása, amely megfelel az ipari elvárásoknak. A feladat során fejlődik az önállóság és a precizitás, valamint a műszaki dokumentáció – akár idegen nyelvű – értelmezésének képessége. A szabálykövetés és a felelősségvállalás szintén hangsúlyos, hiszen a nem megfelelő beállítások hatással lehetnek a gyártási minőségre és biztonságra. A műszaki adminisztrációs készség is fejlődik a jegyzőkönyv precíz vezetése révén.</t>
    </r>
  </si>
  <si>
    <t>Tisztában van azzal, hogy egy pontatlan mérés milyen következményekkel jár a gyártásban, önállóan dolgozik.</t>
  </si>
  <si>
    <t>Fontosnak érzi, hogy a lehető legnagyobb precizitással dolgozzon.</t>
  </si>
  <si>
    <t>Ismeri a kalibrálás lépéseit és azokat az eszközöket, melyeket használni kell a folyamat során.</t>
  </si>
  <si>
    <t>Magyar, illetve idegen nyelvű leírás alapján a termelőberendezéseken beszabályozást hajt végre.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</si>
  <si>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szerszámkopás vagy hibás pozícionálás miatt jelentkező problémákat azonosítsanak egy CNC gépen, majd javítási beavatkozást hajtsanak végre. A hiba diagnosztizálása után a tanulók szerszámcserét végeznek, beállítják az alap paramétereket, és visszaállítják a gyártás pontosságát. A működést visszaellenőrzéssel validálják, majd a hibát és az elvégzett intézkedéseket hibajegyzékben rögzítik. A projekt kiemelten hangsúlyozza a precíz szerelés, az alapbeállítások helyessége és a fenntartható, tudatos munkavégzés szerepét a folyamatos gyártás biztosításában. A projekt során fejlődik a precizitás, a hibaelemző és problémamegoldó képesség, valamint a felelősségvállalás, hiszen a tanulóknak önállóan kell beavatkoznia a gyártásban. A szabálykövetés kulcsfontosságú a gépek biztonságos kezelése és a dokumentáció pontos vezetése szempontjából. A környezettudatosság is fejlődik, mivel a szükséges beavatkozásokkal csökkenthető a selejt és a felesleges szerszámhasználat.</t>
    </r>
  </si>
  <si>
    <t xml:space="preserve">Munkautasítás szerint önállóan dolgozik, munkája során folyamatos visszaellenőrzést végez. </t>
  </si>
  <si>
    <t>A szerelési műveletet nagy precizitással végzi. Fontosnak tartja, hogy a munkavégzés során a környezet szennyeződését megakadályozza, ügyel a keletkező hulladék szelektív összegyűjtésére.</t>
  </si>
  <si>
    <t>Ismeri az CNC gépek felépítését, a szerszámozás lépéseit, munkautasításait. Tudja, hogy kell az alapbeállításokat elvégezni.</t>
  </si>
  <si>
    <t>CNC gépeken hibát diagnosztizál, szerszámcseréket végez éltartam lejártakor és alapvető beállításokat elvégez.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</si>
  <si>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kisebb elektromos hibákat azonosítsanak és javítsanak ipari gyártósori berendezéseken – például hibás érzékelők, érintkezők vagy vezetékkapcsolatok esetén. A hibakeresést műszeres méréssel és műszaki dokumentáció alapján végzik, majd a hiba elhárítása után a beavatkozást rögzítik a TPM nyilvántartásban. A munkavégzés során a tanulók önállóan dolgoznak, de feszültség alatti munkavégzéshez vagy bonyolultabb beavatkozásokhoz csak másik kollégával együtt végezhetik a feladatot, ezzel is tanulva az ipari biztonsági protokollokat. Külön figyelmet fordítanak a környezetvédelemre, a szivárgásmentes szerelésre, valamint a hulladék szelektív gyűjtésére. A projekt során fejlődik a problémamegoldó képesség, az önálló munkavégzés és a felelősségvállalás, mivel a tanulóknak nemcsak azonosítania, hanem meg is kell szüntetnie a hibát. A szabálykövetés és a munkabiztonsági tudatosság elengedhetetlen, különösen feszültség alatti vagy közös munkavégzés esetén. A feladat során a tanulók környezettudatos szemlélete is fejlődik a megfelelő anyagkezelés és selejtezés révén.</t>
    </r>
  </si>
  <si>
    <t>Alapvetően önállóan dolgozik, de a szabványban rögzített esetekben kollégájával együtt tevékenykedik. (pl. feszültség alatti mérés).</t>
  </si>
  <si>
    <t>Fontosnak érzi, hogy munkáját a legjobb minőségben végezze el. Fontosnak tartja, hogy a munkavégzés során a környezet szennyeződését megakadályozza, ügyel a keletkező hulladék szelektív összegyűjtésére.</t>
  </si>
  <si>
    <t xml:space="preserve"> Ismeri a karbantartás és hibaelhárítás feladatait, azok dokumentációját.</t>
  </si>
  <si>
    <t>Kisebb elektromos hibákat hárít el TPM keretén belül.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</si>
  <si>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felújítsanak és újra beszereljenek egy ipari gyártócella megfogómechanikát - az adott applikáció igényeihez igazítva. A feladat során a tanulók kiválasztják a megfelelő megfogási technológiát (vákuumos, pneumatikus vagy mechanikus), majd elvégzik a mechanikus és/vagy elektropneumatikus szerelést, és beállítják a fogási erőt és sebességet. A működés ellenőrzése szenzorok segítségével történik, ezt követően a tanulók dokumentálják az optimalizálási lépéseket, például finomhangolási beavatkozásokat. A projekt során szorosan együttműködnek gépész és villamos szakterületről érkező társaikkal, ezzel fejlesztve a kommunikációs és csapatmunka-képességeiket. A projekt fejleszti a precizitást és a rendszerszemléletet, hiszen a megfogó megfelelő működéséhez több műszaki tényező összehangolt beállítása szükséges. A felelősségvállalás és a szabálykövetés is hangsúlyos, különösen a szerelés és tesztelés során. Az együttműködési készség kiemelten fejlődik a különböző szakterületek közötti közös munka során.</t>
    </r>
  </si>
  <si>
    <t>Más, villamos vagy gépész végzettségű kollégával dolgozik együtt.</t>
  </si>
  <si>
    <t>A szerelési műveletet nagy precizitással végzi.</t>
  </si>
  <si>
    <t>Az applikációhoz, technológiához tartozó munkaműveleteket ismeri.</t>
  </si>
  <si>
    <t>Robotmegfogók felújítását, szerelését 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</si>
  <si>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önállóan beüzemeljenek egy robotizált gyártócellát, és elsajátítsák a robot manuális vezérlésének alapjait. A feladat során beállítják a robotmegfogót, tesztelik a mozgástartományokat, finomhangolják a pozíciókat, és végrehajtják az alapkezelési műveleteket. A tanulók műszaki dokumentáció alapján dolgoznak, végigkövetik az indítási és biztonsági protokollokat, és betartják az előírt eljárásokat. A projekt során önállóan dolgoznak, de komplexebb hibák vagy szituációk esetén segítséget kérnek karbantartótól vagy oktatótól. A folyamat végén a manuális üzemmód biztonságos és stabil használata jelenti a sikeres teljesítést. A projekt során fejlődik az önállóság, de egyben az is, hogy mikor szükséges segítséget kérni – felelősségteljes helyzetértékelés alapján. A szabálykövetés és a munkabiztonsági szemlélet kiemelt szerepet kap a biztonsági protokollok betartása révén. Emellett fejlődik a precizitás a mozgások beállításakor, valamint a műszaki dokumentáció értelmezése és alkalmazása. A tanulók tudatosítják, hogy a gyártócella üzemeltetése nemcsak technikai, hanem személyes felelősséget is jelent.</t>
    </r>
  </si>
  <si>
    <t>Önállóan dolgozik, mint robotcella-üzemeltető. Speciális esetben karbantartói segítséget kér.</t>
  </si>
  <si>
    <t>Belátja a termelési feladatokban a robotüzemeltetés fontosságát.</t>
  </si>
  <si>
    <t>Ismeri a robotok általános felépítését, mozgási tartományait, a manuális kezelés módját.</t>
  </si>
  <si>
    <t>Robotcellákat üzemeltet és manuális üzemmódban kezel.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</si>
  <si>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</si>
  <si>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</si>
  <si>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16 óra</t>
    </r>
  </si>
  <si>
    <t>Ipari mérőrendszer kiépítése és kalibrálása: A projekt célja, hogy a tanulók önállóan telepítsenek és kalibráljanak egy mérőrendszert egy vegyipari folyamatban, amely egy folyadékszint-szabályozási rendszer része. A feladat során hőmérséklet-, nyomás- és szintérzékelőket kell mechanikusan és villamosan csatlakoztatniuk, majd adatgyűjtést végeznek virtuális műszerekkel és SCADA-rendszeren keresztül. A tanulók beállítják és kalibrálják az érzékelőket, feltárják és kiküszöbölik a lehetséges hibaforrásokat, majd mérési adatokat gyűjtenek és kiértékelnek. A projekt végén mérési jegyzőkönyvet készítenek, amely tartalmazza a beállításokat, a mért értékeket, a kalibrációs eredményeket és az esetleges eltéréseket. A projekt során fejlődik a precizitás, az önálló problémamegoldás, a műszaki dokumentációkészítés, valamint a rendszerszintű gondolkodás és felelősségvállalás, különösen a mért adatok hitelességének biztosításában.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</si>
  <si>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összetett ipari folyamatirányítási rendszert szereljenek vagy karbantartsanak, amely többféle szenzorból, beavatkozóból és vezérlési egységből áll. A szerelési feladatok során a tanulók bekötik az érzékelőket és beavatkozókat, valamint a vezérlő- és jelkábelek csatlakoztatását végzik el a megfelelő I/O pontokhoz. A karbantartási rész során hibás csatlakozásokat javítanak, érintkezőket tisztítanak, és rendszerpróbát végeznek a működés ellenőrzésére. A tanulók a feladat megvalósítása során együttműködnek villamos- és informatikai szakemberekkel, és minden szerelési vagy karbantartási lépést dokumentálnak. A projekt során fejlődik a precizitás és a rendszerszemlélet, mivel a rendszer helyes működéséhez több komponens összehangolt működését kell biztosítani. A szabálykövetés és a felelősségvállalás hangsúlyosan jelenik meg, különösen a csatlakozások és a próbafolyamat során. A kommunikációs és együttműködési készségek is fejlődnek a különböző szakterületek közti együttműködés révén, valamint a műszaki dokumentációs gyakorlat is tudatosabbá válik.</t>
    </r>
  </si>
  <si>
    <t>SCADA-rendszerek</t>
  </si>
  <si>
    <t>Számítógépes folyamatirányítás</t>
  </si>
  <si>
    <t>Hőmérsékletmérés</t>
  </si>
  <si>
    <t>Nyomásmérés</t>
  </si>
  <si>
    <t>Fizikai és kémiai paraméterek mérése</t>
  </si>
  <si>
    <t>Szabályozók típusai, jellemzői</t>
  </si>
  <si>
    <t>Vegyipari műveletek szabályozása</t>
  </si>
  <si>
    <t>Tisztában van azzal, hogy egy nem megfelelő robbanásbiztos berendezés hibája, pontatlan ellenőrzés milyen következményekkel járhat a biztonságra, a technológiai környezetre.</t>
  </si>
  <si>
    <t>A robbanásveszélyes helyekre vonatkozó biztonsági előírások maradéktalan betartására törekszik.</t>
  </si>
  <si>
    <t>Ismeri a robbanásbiztos szerelés elvét, az alkalmazható szerelési technológiát. Ismeri a P&amp;ID rajz elemeket, képes funkciókat beazonosítani P&amp;I alapján, képes a logikai összefüggéseket meghatározni FBD dokumentumon, loop rajzon, képes felismerni a főbb műszer jellemzőket a specifikációs lapon. Ismeri az ellenőrzés, és a karbantartás műveleteit.</t>
  </si>
  <si>
    <t xml:space="preserve">Dokumentáció alapján ellenőrzi a robbanásveszélyes helyeken felszerelt érzékelők és beavatkozó elemek épségét. Hiba esetén meghatározza a hibát és javaslatot tesz annak kijavítására. </t>
  </si>
  <si>
    <t>"C" SZENZOROK ÉS BIZTONSÁGTECHNIKA (7; 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</si>
  <si>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vegyipari SCADA-rendszer által vezérelt technológiai folyamat működését nyomon kövessék, értelmezzék és szükség esetén beavatkozást kezdeményezzenek. A feladat során figyelik az érzékelők jeleit, értelmezik a szabályozási hurkok működését, valamint elemzik az eseménynapló bejegyzéseit. A cél az üzemszerű működés fenntartása, a működési zavarok gyors felismerése, és azok jelzése vagy kezdeményezése. A tanulók javaslatokat is megfogalmazhatnak a rendszer hatékonyságának növelésére, például adatmegjelenítési struktúra vagy szabályozási beállítások módosításával. A projekt során fejlődik a rendszerszemlélet, a technológiai összefüggések felismerése, a döntéshozatali képesség, valamint a problémamegoldás és reakciókészség. A szabálykövetés, a felelősségvállalás, valamint a műszaki javaslatalkotás szintén hangsúlyos kompetenciák a feladat teljesítése során.</t>
    </r>
  </si>
  <si>
    <t>Adatátviteli rendszerek</t>
  </si>
  <si>
    <t>Szintmérés</t>
  </si>
  <si>
    <t>Szabályozási kör felépítése</t>
  </si>
  <si>
    <t>A szenzorok felszerelését, beállítását önállóan végzi Tevékenységét munkalapon dokumentálja.</t>
  </si>
  <si>
    <t>Ismeri a különféle típusú szenzorok működési elvét, paramétereit, alkalmazási feltételeit, felszerelési módját. Tisztában van a hibás beállítás következményeivel. Ismeri a HART kommunikációs protokollt, működési elvét, a HART konfigurálás, hibakeresés módját.</t>
  </si>
  <si>
    <t>Szenzorok (szintérzékelők, nyomás és áramlásérzékelők) felszerelését, beállítását, paraméterezését és ellenőrzését és beállítását végzi HART kommunikátorral, releváns RFID adatokat leolvas és értelmez.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</si>
  <si>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ellenőrizzék egy robbanásbiztos mérőrendszer működését, amelyet veszélyes térségben telepítettek. A feladat során műszeres mérésekkel vizsgálják az érzékelők működését, HART-kommunikátorral paramétereket olvasnak ki, és szükség esetén újraállítják azokat a rendszer megbízható működésének biztosítása érdekében. A tanulók feltárják a lehetséges hibaforrásokat – például érintkezési hibák vagy jelkimaradások –, majd javaslatot tesznek a szükséges beavatkozásokra. A projekt végén műszaki jelentést készítenek, amelyben rögzítik a karbantartási lépéseket, az alkalmazott eszközöket és az esetleges fejlesztési javaslatokat. A projekt során fejlődik a munkabiztonsági és robbanásvédelmi szemlélet, a hibaelemző gondolkodás, a precizitás, valamint a digitális műszaki eszközök (HART-kommunikátor) használatának készsége. A tanulók felelősségteljesen dolgoznak egy kiemelten veszélyes környezetben, így a szabálykövetés és a dokumentációs fegyelem is kulcsszerepet kap.</t>
    </r>
  </si>
  <si>
    <t>Digitális szabályozók jellemzői</t>
  </si>
  <si>
    <t>IoT (eszközök az interneten)</t>
  </si>
  <si>
    <t>OPC (automatikai alkalmazások kommunikációja)</t>
  </si>
  <si>
    <t>Szükség esetén tapasztalt IT szakember bevonásával végzi munkáját.</t>
  </si>
  <si>
    <t>Törekszik a korszerű adatátviteli rendszerek alkalmazási lehetőségeinek megismerésére és alkalmazására.</t>
  </si>
  <si>
    <t>Ismeri az alkalmazott adatátviteli rendszer beállítási lehetőségeit (4.20 mA, HART, Wireless HART). Ismeri a trend és HMI/HPHMI funkciókat és követelményeket. Ismeri a digitális rendszerek alapelemeit, azok kapcsolatait, működési elvüket. Ismeri az ellenőrzés, és a karbantartás műveleteit.</t>
  </si>
  <si>
    <t>A felügyeleti számítógépre (SCADA) a megfelelő adatforgalmat paraméterezi, az elérhetőséget ellenőrzi a HMI-n, trenden és Alarm listában. Képes értelmezni a szekvenciák és kombinációs logikákat és összefüggéseket.</t>
  </si>
  <si>
    <t>"B" RENDSZERFELÜGYELET ÉS HIBAKERESÉS (5;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</si>
  <si>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nyomás- és hőmérsékletérzékelőkből álló szenzorrendszert telepítsenek egy robbanásveszélyes környezetben, a vonatkozó biztonságtechnikai és szabványos előírások szerint. A projekt során a tanulók HART-kommunikátorral konfigurálják az eszközöket, ellenőrzik a kábelezést, valamint vizsgálják a telepítési megfelelőséget. Kiemelt jelentőséget kap a potenciálisan veszélyes zónák helyes azonosítása, a gyújtószikramentes bekötések alkalmazása, valamint a robbanásbiztos kivitelű eszközök helyes kezelése. A projekt lezárásaként a tanulók dokumentálják a telepítési lépéseket és rögzítik a megfelelőségi vizsgálat eredményeit. A feladat során fejlődik a munkabiztonsági tudatosság, a szabálykövetés, valamint a felelősségvállalás a különösen érzékeny munkakörnyezet miatt. Emellett fejlődik a precizitás, a műszaki dokumentáció értelmezése és alkalmazása, valamint a digitális műszeres kommunikációs készség (HART).</t>
    </r>
  </si>
  <si>
    <t>Nyomásszabályozó kör üzemeltetése</t>
  </si>
  <si>
    <t>Felelős a gazdaságossági szempontok érvényesítéséért és a javítás megfelelő dokumentálásáért.</t>
  </si>
  <si>
    <t>Fontosnak érzi a hibák gyors és szakszerű felderítését és javítását. Fontosnak tartja, hogy a munkavégzés során a környezet szennyeződését megakadályozza, ügyel a keletkező hulladék szelektív összegyűjtésére. Fontosnak tartja, hogy a munkavégzés során a környezet szennyeződését megakadályozza, ügyel a keletkező hulladék szelektív összegyűjtésére. Hiba meghatározását, jegyzőkönyv készítést pontosan, precízen végzi.</t>
  </si>
  <si>
    <t>Ismeri az adatgyűjtő rendszer, az érzékelők és a szoftver alapelemeit, beállításának módját. Ismeri a hibakeresés szabályait, az alkatrészek paramétereit és a referencia-azonos keresés technikáját. Ismeri a hibatípusokat, a hibaszámítás elvégezésének-, a kalibrálási mérés elvégzésének- és jegyzőkönyv készítésének-, kiértékelésének módját. Ismeri az ellenőrzés, és a karbantartás műveleteit.</t>
  </si>
  <si>
    <t>Mérés-adatgyűjtő rendszerben műszerrel és szemrevételezéssel hibakeresést végez. Referencia-azonos alkatrészek cseréjével hibajavítást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</si>
  <si>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vegyipari folyamatot felügyelő SCADA-rendszer hibás adatmegjelenítését és riasztáskezelését vizsgálják, és optimalizálják annak működését. A feladat során ellenőrzik az adatkommunikációs beállításokat, beleértve a címzéseket, adatblokkokat és OPC kapcsolatokat. A tanulók ezt követően beállítják a trendeket, finomhangolják az alarmküszöböket, és gondoskodnak az események naplózásának megbízható működéséről. A projekt zárásaként tesztelési protokollt hajtanak végre, majd jelentést írnak a módosításokról, rögzítve a kiinduló hibát, az elvégzett beavatkozásokat és a végállapotot. A projekt során fejlődik a rendszerszemlélet és az adatkommunikációs logika értelmezése, valamint a problémamegoldó gondolkodás, a szabálykövetés és a felelősségvállalás. Emellett hangsúlyosan jelenik meg a műszaki dokumentációs fegyelem, valamint a precizitás és szoftveres konfigurációs kompetencia.</t>
    </r>
  </si>
  <si>
    <t>Számítógép-vezérelt virtuális műszerek</t>
  </si>
  <si>
    <t>A számítógépes folyamatirányítás alapjai</t>
  </si>
  <si>
    <t>Az adatgyűjtő rendszert a telepítési utasítás alapján önállóan végzi. A szerelési munka megfelelő minőségéért munkalapon felelősséget vállal.</t>
  </si>
  <si>
    <t>Törekszik a rendszer gyors és pontos összeállítására, az eredmények helyes értékelésére.</t>
  </si>
  <si>
    <t>Ismeri a mérésadatgyűjtő rendszer felépítését, működési elvét, Ismeri a termoelem, és az ellenállás-hőmérők működését, jellemzőit és csatlakoztatásának módjait, az ellenőrzés és a karbantartás műveleteit.</t>
  </si>
  <si>
    <t>Hőmérséklet méréshez mérésadatgyűjtő rendszert telepít. Termoelemet, ellenállás-hőmérőt beköt, működését ellenőrzi. A mért értékekből a fejlesztő rendszerben jelentést készít.</t>
  </si>
  <si>
    <t>"A" IPARI MÉRÉSTECHNIKA ÉS ADATGYŰJTÉS (1; 2; 3; 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</si>
  <si>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időszakos karbantartást végezzenek egy már telepített ipari mérőrendszeren, biztosítva annak folyamatos és pontos működését. A feladat során ellenőrzik az érzékelők mechanikai állapotát és csatlakozásait, majd elvégzik az újrakalibrálást a gyártói dokumentációban meghatározott tűréshatárok figyelembevételével. A karbantartás része a SCADA-rendszer trendjeinek és adatainak validálása, vagyis annak vizsgálata, hogy a bejövő mért értékek megfelelnek-e a várható működési tartományoknak. A tanulók újrakalibrálási jegyzőkönyvet készítenek, és összevetik az érzékelők méréseit a gyártói specifikációkkal. A projekt során fejlődik a precizitás, a műszaki dokumentáció értelmezése, valamint a környezettudatos és megelőző karbantartási szemlélet. Emellett a szabálykövetés, a felelősségvállalás és a műszaki adminisztrációs fegyelem is kiemelt szerephez jut, hiszen a jegyzőkönyv alapján történhet a rendszer hiteles minősítése.</t>
    </r>
  </si>
  <si>
    <t>Hőmérséklet-szabályozó kör üzemeltetése</t>
  </si>
  <si>
    <t>Szintszabályozó kör üzemeltetése</t>
  </si>
  <si>
    <t>A mérési eredmények alapján önállóan következtet a szabályozás stabilitására. A következtetéséről tájékoztatja a megbízóját.</t>
  </si>
  <si>
    <t>A szabályozási kör vizsgálatánál maradéktalanul betartja a biztonságtechnikai előírásokat.</t>
  </si>
  <si>
    <t>Ismeri a folyadékszintmérés elveit, (szintkapcsoló, szintmérő) a szabályozási kör felépítését, a folyadékszint érzékelők működési elvét és a beavatkozó elemek, szabályzó szelepek, gyorszárak tulajdonságát, az ellenőrzés és a karbantartás műveleteit.</t>
  </si>
  <si>
    <t>Folyadékszint szabályozási rendszerben elvégzi a szabályozási kör vizsgálatát és a mérési eredmények alapján következtet a szabályozás stabilitására. A vizsgálatot és a következtetését dokumentálja.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</si>
  <si>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egy SCADA-rendszerhez kapcsolódó hibajelenséget elemezzenek és javítsanak, különös tekintettel az alarm funkciók és adatmegjelenítés hibás működésére. A feladat során a tanulók műszeres és logikai vizsgálatot végeznek, ellenőrzik a PLC és SCADA közötti kommunikációs protokollokat, valamint a helyes adatcímzéseket és konfigurációkat. A hibafeltárás során lehetséges okokat térképeznek fel – például hibás kábelezést, kommunikációs zavart vagy nem megfelelő szoftverbeállításokat. A tanulók ezután elvégzik a szükséges javításokat, majd teljeskörű dokumentációt készítenek a beavatkozásról, beleértve az okokat, lépéseket és az eredményt. A projekt során fejlődik a rendszerszemlélet és az összefüggések elemzése, mivel a tanulóknak különböző rendszerkomponensek közötti kapcsolatokat kell feltárniuk. A problémamegoldó és logikai gondolkodás, a precizitás, valamint a szabálykövetés és felelősségvállalás is hangsúlyosan jelenik meg. Emellett fejlődik a műszaki dokumentációs készség, amely elengedhetetlen egy ipari rendszer validált hibakezeléséhez.</t>
    </r>
  </si>
  <si>
    <t>Adatvédelmi rendszerek (új)</t>
  </si>
  <si>
    <t>Áramlásmérés</t>
  </si>
  <si>
    <t>A mérést önállóan végzi. A mérési eredményeket jegyzőkönyvben rögzíti, az adatok valódiságáért felelősséget vállal.</t>
  </si>
  <si>
    <t>Nyitott az új és korszerű mérési megoldások megismerésére és alkalmazására.</t>
  </si>
  <si>
    <t>Ismeri a virtuális műszerek programjának működési elvét, az érzékelők csatlakoztatásának módját. Ismeri a nyomásmérés és az áramlásmérés eszközeit, módszereit, az ellenőrzés és a karbantartás műveleteit.</t>
  </si>
  <si>
    <t>Számítógépre telepített virtuális műszerekkel nyomás és áramlási sebességet, mennyiséget mér. A mérési eredményeket dokumentálja.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</si>
  <si>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telepítsenek és üzembe helyezzenek egy ipari mérőrendszert egy vegyipari folyamathoz, amely hőmérséklet-, nyomás- és szintérzékelőkből áll. A feladat során a tanulók dokumentáció alapján kiválasztják, bekötik és mechanikusan is rögzítik az érzékelőket, majd villamos csatlakoztatásukat is szakszerűen elvégzik. Ezt követően kalibrálják az érzékelőket, és a mért adatokat SCADA-rendszeren vagy virtuális műszereken keresztül gyűjtik. A tanulók értelmezik a mért értékeket, feltárják az esetleges mérési hibákat, elvégzik azok korrekcióját. Mérési jegyzőkönyvet készítenek, amely tartalmazza az érzékelők beállításait, eltéréseit és az alkalmazott korrekciókat. A projekt során fejlődik a műszeres mérési készség, a dokumentációhasználat, valamint a precizitás és a mérési pontosság iránti érzékenység. A problémamegoldó gondolkodás és a rendszerszemlélet is megjelenik, mivel a tanulóknak a teljes mérőlánc működését kell átlátniuk. Emellett a szabálykövetés, a felelősségvállalás, és a műszaki jegyzőkönyvvezetés is hangsúlyos szerepet kap.</t>
    </r>
  </si>
  <si>
    <t>Műszeres analitika</t>
  </si>
  <si>
    <t>Titrimetria</t>
  </si>
  <si>
    <t>Gravimetria</t>
  </si>
  <si>
    <t>Sűrűségmérés</t>
  </si>
  <si>
    <t>Reaktortípusok</t>
  </si>
  <si>
    <t>Desztilláció, rektifikálás</t>
  </si>
  <si>
    <t>Hőátadás és készülékei</t>
  </si>
  <si>
    <t>Áramlástechnikai alapok</t>
  </si>
  <si>
    <t>Vegyipari alapműveletek</t>
  </si>
  <si>
    <t>Mérési eljárása során törekszik az igényes kivitelű dokumentáció elkészítésére. Rendszerszemlélet, problémamegoldó gondolkodás jellemzi a mérési tevékenységét.</t>
  </si>
  <si>
    <t>Ismeri az analitikai mérések összefüggéseit, törvényeit, mérési elveit, eszközeit, műszereit. Ismeri a mérőkapcsolások összeállításának szabályait, a 4.20 mA mérőjel követelményeit, az ellenőrzés és a karbantartás műveleteit.</t>
  </si>
  <si>
    <t>Mérési utasítás alapján elvégzi a vegyipari alapműveleti (áramlástechnikai, hőátadási, folyadékelegy szétválasztási) méréseket. A mérési eredményeket dokumentálja.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</si>
  <si>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</si>
  <si>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41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</si>
  <si>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15 óra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</si>
  <si>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során a tanulók működő épületautomatikai rendszerben előforduló valós vagy szimulált hibajelenségeket azonosítanak és hárítanak el. A hibakereséshez mérőműszereket használnak, valamint logikai és protokollalapú vizsgálatokat végeznek, például BUS táviratok elemzésével (pl. KNX telegram elemzés). A tanulók feltárják a hibák okait, majd referencia-azonos alkatrészek beépítésével javítják a rendszert. A feladat része a szakszerű dokumentálás, amely magában foglalja a hibaleírást, az elvégzett vizsgálatokat és a beavatkozás lépéseit. A projekt során kiemelt figyelmet fordítanak a gazdaságosságra és energiahatékonyságra, így a javítási javaslatok ezt is figyelembe veszik.</t>
    </r>
  </si>
  <si>
    <t>Hibakeresés</t>
  </si>
  <si>
    <t>Programozási gyakorlatok</t>
  </si>
  <si>
    <t>Projektfeladat</t>
  </si>
  <si>
    <t>Diagnosztika</t>
  </si>
  <si>
    <t>Készülékek paraméterezése</t>
  </si>
  <si>
    <t>Épületautomatizálási szoftverek</t>
  </si>
  <si>
    <t>Épületautomatizálási szoftverismeret</t>
  </si>
  <si>
    <t>Rendszer készülékek</t>
  </si>
  <si>
    <t>Szenzorok</t>
  </si>
  <si>
    <t>Végrehajtó készülékek</t>
  </si>
  <si>
    <t>Vezérlőkészülékek</t>
  </si>
  <si>
    <t>Épületautomatizálási hardverismeret</t>
  </si>
  <si>
    <t>Táviratok</t>
  </si>
  <si>
    <t>Épületautomatizálási alapismeretek</t>
  </si>
  <si>
    <t>Ismeri az épületautomatikai rendszer, az érzékelők, a végrehajtók és a szoftver alapelemeit, beállításának módját. Ismeri a hibakeresés szabályait, az alkatrészek paramétereit és a referencia-azonos keresés technikáját.</t>
  </si>
  <si>
    <t>Épületautomatikai rendszerben műszerrel és szemrevételezéssel hibakeresést végez. Referencia-azonos alkatrészek cseréjével hibajavítást végez.</t>
  </si>
  <si>
    <t>"B" Programozás, üzembe helyezés, tesztelés, hibajavítás (4; 5; 6; 7; 8; 9;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</si>
  <si>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során a tanulók egy interaktív vizualizációs felületet készítenek, amely érintőképernyős kijelzőn vagy számítógépes felületen keresztül biztosítja az épület okosfunkcióinak vezérlését. A tanulók felprogramozzák a kezelőfelületet, kialakítják a menürendszert, kapcsolási lehetőségeket és állapotvisszajelzéseket (pl. világítási állapot, redőny pozíció, hőmérséklet). A rendszer lehetőséget biztosít távoli vezérlésre is, a tanulók pedig gondoskodnak a felhasználóbarát megjelenésről és a logikus elrendezésről. A projekt végén a tanulók bemutatják az elkészült felület működését az oktatóknak és/vagy megrendelőknek, és elkészítik a fejlesztési dokumentációt, amely tartalmazza a felület szerkezetét és a funkciók leírását.</t>
    </r>
  </si>
  <si>
    <t>Vizualizáció</t>
  </si>
  <si>
    <t>Multimédiás eszközök</t>
  </si>
  <si>
    <t>Ismeri az érintőképernyő programozásának és használatának lehetőségeit.</t>
  </si>
  <si>
    <t>Vizualizációs készülékeket, szoftvereket használ, érintőképernyőn a folyamatot megjeleníti.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</si>
  <si>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projektfeladatok során hőmérséklet-érzékelők által vezérelt fűtési és hűtési rendszereket konfigurálnak, amelyek több termosztatikus zónát is tartalmaznak. Beállítják a kívánt hőmérsleti görbéket, figyelembe veszik a felhasználói komfortigényeket, valamint az energiahatékonyságot. A rendszer programozása után a tanulók üzem közben monitorozzák a működést, és finomhangolják a vezérlési logikát. A biztonsági követelmények betartása kiemelten fontos: gondoskodnak a túlfűtés elleni védelemről, valamint a fagyás elleni védelem beépítéséről. A rendszer működéséről részletes dokumentációt készítenek, amely tartalmazza a zónák konfigurációját, hőgörbéket, valamint a megtett optimalizálási lépéseket.</t>
    </r>
  </si>
  <si>
    <t>Hőmérséklet-szabályozás</t>
  </si>
  <si>
    <t>A programozást önállóan végzi. A program tesztelésének dokumentálásával felelősséget vállal a helyes és biztonságos működésért. Maradéktalanul betartja a biztonságtechnikai előírásokat.</t>
  </si>
  <si>
    <t>A hűtő – fűtő berendezések programozása során törekszik arra, hogy a berendezés minél hatékonyabban, minél kisebb energiafelhasználással működjön.</t>
  </si>
  <si>
    <t>Ismeri a hűtő és fűtőberendezések irányításának lehetőségeit.</t>
  </si>
  <si>
    <t>A megrendelővel egyeztetett tervek alapján hűtő- fűtő készülékeket, rendszereket programoz.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</si>
  <si>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automatizált árnyékoló rendszert (pl. redőny, zsaluzia) terveznek és programoznak, amely a napszak, fényerősség, időzítés vagy felhasználói beavatkozás alapján működik. A projekt során a tanulók felmérik a rendszer működési logikáját, alkalmazzák az áramfigyelést, pozícióérzékelést, és kialakítják a megfelelő vezérlési algoritmust. A rendszer öntanuló vagy adaptív működésének lehetőségeit is figyelembe veszik. A megvalósított beállításokat mérőeszközökkel ellenőrzik, és dokumentálják a programozási lépéseket, valamint a funkciók működésének eredményét. A cél egy megbízható, energiatakarékos, felhasználóbarát árnyékoló rendszer létrehozása, amely intelligensen alkalmazkodik a környezet változásaihoz.</t>
    </r>
  </si>
  <si>
    <t>Smart metering</t>
  </si>
  <si>
    <t>Riasztórendszerek</t>
  </si>
  <si>
    <t>Redőnyvezérlés</t>
  </si>
  <si>
    <t>Világításvezérlés</t>
  </si>
  <si>
    <t>A szerelést önállóan végzi. A beavatkozók áramfelvételét jegyzőkönyvben rögzíti, az adatok valódiságáért felelősséget vállal.</t>
  </si>
  <si>
    <t>Ismeri az öntanuló rendszer programozásának alapelveit, az áramfigyelés, a megvilágítás-érzékelést, időtartam (le-fel) programozását.</t>
  </si>
  <si>
    <t>A megrendelővel egyeztetett tervek alapján redőny, árnyékoló és egyéb elemek vezérlését szereli fel és programozza.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</si>
  <si>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projektfeladatok során különböző világítási funkciókat programoznak, például hangulatvilágítást, éjszakai irányfényt és pánikmegvilágítást. A munka elején kiválasztják a feladathoz illeszkedő fényforrásokat, figyelembe véve a helyiség funkcióját, a természetes fényviszonyokat, valamint az energiahatékonyság szempontjait. A világítási szintek és vezérlési logikák programozása után a tanulók szimulációval vagy valódi eszközökön mutatják be a beállított fényfunkciók működését, és dokumentálják a konfigurációs beállításokat. A projekt célja, hogy a tanulók önállóan képesek legyenek egy funkcionális és felhasználóbarát világítási rendszer kialakítására.</t>
    </r>
  </si>
  <si>
    <t>Önállóan, de gépkönyv, munkautasítás, dokumentáció alapján dolgozik.</t>
  </si>
  <si>
    <t>Törekszik elérni a természetes és a mesterséges megvilágítás egyensúlyát.</t>
  </si>
  <si>
    <t>Ismeri a különböző tevékenységek megvilágítási igényeit, az azok megvalósításához szükséges világítótesteket, fényforrásokat.</t>
  </si>
  <si>
    <t>Kapcsolási és fényerősség-szabályozási folyamatokat programoz. (hangulatvilágítást, irányfényt, pánik-helyzeti megvilágítást).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</si>
  <si>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projekt során a kiépített okosotthon-rendszer üzembe helyezését végzik el. Ennek keretében beállítják az egyes eszközök paramétereit: például az érzékelők érzékenységét, a kapcsolók logikai működését, a válaszidőt és az energiafelhasználási küszöbértékeket. A beállításokat a felhasználói igényekhez igazítva végzik, kiemelt figyelmet fordítva a környezeti hatékonyságra és a komfortfunkciók optimalizálására. A paraméterezést követően a tanulók tesztelik a rendszer működését, majd szükség szerint finomhangolást is végeznek az egyes funkciók stabil és megbízható működése érdekében. A projekt célja, hogy a tanulók önállóan, de strukturált módon képesek legyenek egy teljes okosotthon-rendszer beüzemelésére.</t>
    </r>
  </si>
  <si>
    <t>Az önálló munkavégzés során felelősséggel tartozik a biztonsági, környezetvédelmi és munkavédelmi szabályok betartásáért.</t>
  </si>
  <si>
    <t>A készülékek paraméterezésénél az ügyfelek igényeire és a környezetvédelmi, energiahatékonysági szempontok teljesülésére fokozottan figyel.</t>
  </si>
  <si>
    <t>Ismeri az alkalmazott berendezések paraméter-lehetőségeit, az üzembe helyezés szabályait.</t>
  </si>
  <si>
    <t>Beállítja az alkalmazott készülékek paramétereit az üzembe helyezéskor és finoman hangolja a rendszert.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</si>
  <si>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feladata egy többfunkciós okosotthon rendszer programozási projektjének létrehozása és strukturálása. A projekt során elkészítik a be- és kimeneti listákat, beállítják a kommunikációs kapcsolatokat (pl. KNX, Loxone), valamint logikusan tagolt modulstruktúrát alakítanak ki az egyes funkciók számára (pl. világítás, fűtés, árnyékolás, riasztás). A diákok a projekt tervezésekor előre gondolnak a jövőbeni bővítések lehetőségére, és ennek megfelelően rugalmas, skálázható felépítést hoznak létre. A hangsúly az átláthatóságon, a könnyű módosíthatóságon, valamint a hosszú távú karbantarthatóságon van. A cél az, hogy a tanulók önállóan képesek legyenek egy komplex rendszer logikai vázát megalkotni, előkészítve ezzel a későbbi funkcionális programozást.</t>
    </r>
  </si>
  <si>
    <t>A későbbi, esetleges bővítési lehetőségeket is figyelembevéve önállóan tervezi meg a be- és kimeneteket.</t>
  </si>
  <si>
    <t>Törekszik az áttekinthető terv elkészítésére.</t>
  </si>
  <si>
    <t>Ismeri a be- és kimeneti lista készítésének módját, a programozó szoftver használatát.</t>
  </si>
  <si>
    <t>Az egyeztetett tervek alapján létrehozza a szükséges projektet, kialakítja annak struktúráját.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</si>
  <si>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jóváhagyott tervdokumentáció alapján elkészítik egy teljes okosotthon-rendszer részletes installációs dokumentációját, amely tartalmazza az áramutas kapcsolási rajzokat, nyomvonalrajzokat és elhelyezési terveket. A rajzokat szabványos jelölésekkel látják el, és ügyelnek azok áttekinthetőségére, egyértelműségére és szakszerűségére. A projekt során a tanulók felelősséget vállalnak a rajzok pontosságáért, mivel ezek képezik az alapját a későbbi kivitelezésnek, telepítésnek és üzembe helyezésnek. A munka során fontos a logikus struktúra kialakítása, a szabványok alkalmazása, valamint a műszaki precizitás. A projekt célja, hogy a tanulók rutinszinten tudják alkalmazni a dokumentációkészítési ismereteiket, és biztos alapot adjanak a gyakorlati kivitelezéshez.</t>
    </r>
  </si>
  <si>
    <t>Telepítési szabályok</t>
  </si>
  <si>
    <t>Épületautomatizálási szabványok</t>
  </si>
  <si>
    <t>Épületautomatizálási átviteli közegek</t>
  </si>
  <si>
    <t>Önállóan dokumentálja a felszerelendő rendszert és a dokumentumok aláírásával felelősséget vállal azok helytállóságáért.</t>
  </si>
  <si>
    <t>Fontosnak tartja az áramkörök szabványos rajzjelekkel való ábrázolását.</t>
  </si>
  <si>
    <t>Ismeri az áramutas kapcsolási rajz, és a nyomvonalrajz készítés szabályait, az alkalmazott készülékek szabványos jelölését.</t>
  </si>
  <si>
    <t>Az egyeztetett tervek alapján épületautomatizálási rendszert állít össze. Elkészíti az installáció teljes dokumentációját.</t>
  </si>
  <si>
    <t>"A" Tervezés, szerelvényezés (1; 2; 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</si>
  <si>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az előzetesen egyeztetett rendszerterv alapján kialakítják egy okosépület vezérlőrendszerének szerkezeti struktúráját, figyelembe véve az alacsony és hálózati feszültségszinteket (pl. 29–30 V BUS és 230/400 V AC). A projekt célja egy gazdaságos, biztonságos és megbízható struktúra megtervezése, amely illeszkedik az épület funkcióihoz és a megrendelő elvárásaihoz. A tanulók meghatározzák a vezérlő-, érzékelő- és végrehajtóegységek helyét, kiválasztják a megfelelő eszközöket és megtervezik azok logikai és fizikai kapcsolatait. A projektben önállóan dolgoznak, de rendszeres egyeztetést végeznek a „megrendelői szerepet” betöltő oktatóval vagy szerepjáték keretében egy másik tanulócsoporttal. A feladat során fejlődik a tanulók rendszertervezési képessége, műszaki kommunikációja, valamint a komplex rendszerekben való gondolkodásmódjuk.</t>
    </r>
  </si>
  <si>
    <t>Alkalmazott topológiák</t>
  </si>
  <si>
    <t>Az önállóan elkészített terveket a megrendelővel egyezteti. A megrendelő esetleges kérdéseire önállóan, szabatosan, közérthetően választ ad.</t>
  </si>
  <si>
    <t>Törekszik a megbízható és gazdaságosan beépíthető eszközök alkalmazására.</t>
  </si>
  <si>
    <t>Ismeri a vezérlőeszközök műszaki paramétereit, a végrehajtó elemeket és a felszerelendő érzékelőket.</t>
  </si>
  <si>
    <t>A megrendelővel egyeztetett tervek alapján kialakítja az előírásoknak megfelelő intelligens-épület struktúrát.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</si>
  <si>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többszintes épület okosotthon-rendszerének alapvető tervezését végzik el a megrendelő igényei alapján. A projekt célja egy funkcionális és energiahatékony rendszerkoncepció kidolgozása, amely világítási, árnyékolási, fűtési és biztonságtechnikai elemeket integrál. A tanulók felmérik a helyiségek funkcióit, az igényeket és a környezeti adottságokat, majd szabadkézi felvételi vázlatokat készítenek, amelyek alkalmasak a későbbi részletes tervezés elindítására. A munka során figyelembe veszik a környezettudatos és energiahatékony megoldásokat, valamint a különböző funkciók összehangolt működésének lehetőségét. A projekt során a tanulók önállóan dolgoznak, fejlesztve rendszerszemléletüket, kommunikációs készségüket, valamint a megrendelői igények értelmezésére és műszaki koncepciók kialakítására irányuló kompetenciáikat.</t>
    </r>
  </si>
  <si>
    <t>Épületautomatizálási technológiák</t>
  </si>
  <si>
    <t>Törekszik arra, hogy a szabadkézi rajz áttekinthető legyen. Fontosnak tartja, hogy az egyeztetés során kiemelt szempontként kezeljék az épület káros környezeti hatásait csökkentő műszaki megoldásokat.</t>
  </si>
  <si>
    <t>Ismeri az épületautomatizálási rendszereken belül megvalósítható megoldásokat.</t>
  </si>
  <si>
    <t>A megrendelővel egyeztetve felméri a létesítendő épületautomatizálási rendszert. A megrendelő igényei alapján felvételi vázlatot készít.</t>
  </si>
  <si>
    <r>
      <t xml:space="preserve">időkeret: </t>
    </r>
    <r>
      <rPr>
        <sz val="11"/>
        <color theme="1"/>
        <rFont val="Franklin Gothic Book"/>
        <family val="2"/>
        <charset val="238"/>
      </rPr>
      <t>50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</si>
  <si>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35 óra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</si>
  <si>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 a gyártósor szállítószalag-rendszere és anyagmozgató egységei megbízható és biztonságos működésének fenntartása rendszeres mechanikai ellenőrzéssel és karbantartással. A tanulók feladata a láncok feszességének, a görgők kopottságának és a mechanikus csatlakozások állapotának vizsgálata, majd szükség esetén azonos típusú alkatrészekkel történő csere elvégzése. A mechanikai beállításokat és illesztéseket a gyártói dokumentáció alapján, a szabályoknak megfelelően hajtják végre. A munkavégzés során fejlődik a tanulók precizitása, dokumentáció-olvasási készsége és szabálykövető attitűdje. A feladatok során tapasztalatot szereznek a biztonságos és körültekintő karbantartás alapelveiben, és mivel gyakran közösen dolgoznak a gépeken, együttműködési készségük is fejlődik. A selejtezett alkatrészek szakszerű kezelése és a környezet tisztán tartása pedig a környezettudatos szemlélet kialakítását segíti.</t>
    </r>
  </si>
  <si>
    <t>Ipari karbantartás</t>
  </si>
  <si>
    <t>Munkáját önállóan végzi a baleset- és munkavédelmi előírások betartása mellett.</t>
  </si>
  <si>
    <t>A szállítóberendezéseken és azok elemein a tőle elvárható legnagyobb gondossággal végzi a munkáját a műszaki dokumentáció alapján.</t>
  </si>
  <si>
    <t xml:space="preserve">Ismeri a gyártásban használt rugalmas szerelési rendszer alapelemeit. (mechanikai alapelemeket, továbbító technikákat, szalag- és lánc-vonóelemes szállítóberendezések elemeit, karmozgató technikákat).  </t>
  </si>
  <si>
    <t>Különálló ipari gyártóberendezések összeköttetését, gyártósorrá való kialakítását biztosító szerkezeti elemek előírás szerinti karbantartását, javítását, típus-azonos alkatrészek cseréjét végzi.</t>
  </si>
  <si>
    <t>"B" Gyártósori karbantartás és hibaelhárítás (2; 4; 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</si>
  <si>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végrehajtása során a tanulók frekvenciaváltós hajtásokat vizsgálnak és állítanak be olyan rendszerekben, mint szállítószalagok, emelőkarok vagy tolóegységek. A cél, hogy a tanulók megismerjék a hajtásrendszerek hibadiagnosztikáját és beavatkozzanak a megfelelő paraméterek módosításával. A hibavadászat során feltárják a működési rendellenességek okait, majd dokumentáció alapján elvégzik a szükséges beállításokat: például fordulatszám, gyorsítás és fékezési rámpák, illetve forgásirány paraméterezése. A munkát szakember felügyelete mellett, biztonságos körülmények között végzik, ügyelve arra, hogy a beállítások igazodjanak a gyártási igényekhez és az energiahatékonysági szempontokhoz. A folyamat során fejlődik a szabálykövető munkavégzés, a környezettudatosság, valamint az együttműködés, hiszen a feladatok elvégzése gyakran közös döntéshozatalt és egyeztetést igényel. A felelősségvállalás pedig a helyes paraméterezés következményeinek felismerésében és a biztonsági szabályok betartásában is megjelenik.</t>
    </r>
  </si>
  <si>
    <t>Ipari folyamatirányítás</t>
  </si>
  <si>
    <t xml:space="preserve">Fontosnak tartja a korszerű készülékek megismerését és alkalmazását. </t>
  </si>
  <si>
    <t>Ismeri az ipari elektronikai vezérlések, frekvenciaváltók, szervóhajtások vezérlőberendezését, paraméterezését, vizsgálati eljárásait.</t>
  </si>
  <si>
    <t>Ipari gyártórendszerekben alkalmazott vezérelt hajtások előírás szerinti beállítását és paraméterezését végzi.</t>
  </si>
  <si>
    <t>"A" Ipari automatizálás és vezérléstechnika (1; 3; 5;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</si>
  <si>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valós gyártókörnyezetben sajátítsák el az intelligens érzékelők paraméterezésének gyakorlatát, és megértsék, hogyan illeszthetők ezek megbízhatóan egy automatizált szelektálórendszerbe. A feladat során különféle programozható érzékelőket (például szín-, tömeg- vagy pozícióérzékelőt) állítanak be: meghatározzák a küszöbértékeket, beállítják a kimeneti logikát, időzítéseket és kommunikációs protokollokat. A beállításokat gyártói dokumentáció alapján, az alkalmazási környezet és a vonatkozó biztonsági előírások figyelembevételével végzik el.
A projektfeladatok végrehajtása során fejlődik a tanulók szabálykövetése és dokumentációs pontossága, hiszen a tesztelést követően jegyzőkönyvet készítenek a beállításokról. Mivel az érzékelők környezeti viselkedését is figyelembe kell venni, nő a környezettudatos szemléletük. A feladat végrehajtása során gyakran szükséges a csapaton belüli egyeztetés is, ami elősegíti az együttműködési készség fejlődését.</t>
    </r>
  </si>
  <si>
    <t>Ipari informatika</t>
  </si>
  <si>
    <t>Pneumatika, hidraulika az iparban</t>
  </si>
  <si>
    <t>Felelős a biztonságtechnikai paraméterek szerinti és az esetleges gyári utasítások alapján történő beállításért.</t>
  </si>
  <si>
    <t>Fontosnak tartja a programozható érzékelők előírás szerinti programozását, beállítását.</t>
  </si>
  <si>
    <t xml:space="preserve">Ipari gyártórendszerekben alkalmazott programozható érzékelők előírás szerinti beállítását és paraméterezését végzi.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</si>
  <si>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megtanulják a hibakeresés szisztematikus folyamatát egy PLC-vezérelt gyártósor programjában. A feladatuk, hogy valós időben monitorozzák a bemenetek és kimenetek működését, nyomon kövessék a vezérlőprogram futását, és elemezzék az állapotváltozókat, feltételeket. A hibákat lépésről lépésre izolálják: logikai úton kizárják a hibamentes működésű szakaszokat, majd a problémás részeket célzottan javítják.
A projektfeladatok végrehajtása során a tanulók nemcsak technikai precizitást sajátítanak el, hanem a dokumentált hibakeresés szabályait is alkalmazzák, ami hozzájárul a szabálykövető és felelősségteljes munkavégzéshez. Mivel a hibafeltárás gyakran közös gondolkodást és egyeztetést igényel, fejlődik az együttműködési készségük is. A pontos, követhető javítási lépések megvalósítása révén növekszik a feladat iránti elköteleződésük és a szakmai önállóságuk.</t>
    </r>
  </si>
  <si>
    <t>DCS rendszerek</t>
  </si>
  <si>
    <t xml:space="preserve">Szem előtt tartja a gyártás gazdaságosságát. Fontosnak tartja a gyártási folyamat környezetterhelésének csökkentését. Feladatát nagy pontossággal végzi, a program hozzáférési korlátok betartása mellett. </t>
  </si>
  <si>
    <t xml:space="preserve">Ismeri a vezérlőprogram elemeit, felépítését. Ismeri a programon belüli hibakeresési, monitorozási technikákat.  </t>
  </si>
  <si>
    <t>Szisztematikus és módszeres hibakeresést végez az ipari gyártórendszereken, a vezérlőprogram jellemzőinek a monitorozásával és kiértékelésével.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</si>
  <si>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 egy PLC-alapú intelligens szelektálórendszer vezérlésének létrehozása, amely érzékelők jelei alapján döntéseket hoz, és működteti a megfelelő végrehajtó egységet, például egy robotkart. A tanulók feladata a bemeneti és kimeneti konfigurációk létrehozása, valamint a teljes szekvenciális vezérlési logika megírása (pl. érzékelő észlelés → logikai döntés → robotkar aktiválás). A programot ezután letöltik a vezérlőegységre és tesztelik annak működését.
A projektfeladatok végrehajtása során hangsúlyt kap a strukturált programozás: a tanulók modulárisan építik fel a kódrészeket, hogy az később is könnyen módosítható, bővíthető legyen. A közös munka során fejlesztik együttműködési képességeiket, különösen akkor, amikor tapasztalt programozóval konzultálnak a megvalósítás közben. A pontos dokumentáció, a helyes logikai felépítés, valamint a tesztelés szabályainak betartása hozzájárul a felelősségteljes és szabálykövető munkavégzés kialakításához.</t>
    </r>
  </si>
  <si>
    <t xml:space="preserve"> Szükség esetén tapasztalt PLC programozó szakember bevonásával végzi munkáját. </t>
  </si>
  <si>
    <t>Nyitott a PLC vezérlések újdonságainak megismerésére.</t>
  </si>
  <si>
    <t>Ismeri a PLC és a hozzá tartozó ki-, bemeneti és kommunikációs modulok működését. Ismeri a programírás lépéseit.</t>
  </si>
  <si>
    <t xml:space="preserve"> Ipari gyártórendszerek vezérlőberendezését és az ahhoz tartozó modulokat beüzemeli, vezérlőprogramját megírja és letölti.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</si>
  <si>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végrehajtása során a tanulók egy működő gyártósor rendszeres karbantartását végzik el, különös figyelmet fordítva a pneumatikus és hajtástechnikai elemek állapotára. Feladatuk a szűrők és csatlakozások tisztítása, a szükséges kenés elvégzése, valamint az esetlegesen hibás alkatrészek cseréje. A munkafolyamatokat TPM (Teljeskörű Hatékony Karbantartás) és FMEA (Hibaállapot- és hatáselemzés) elvei szerint dokumentálják, így nemcsak a technikai hibák feltárásában, hanem az adatok pontos rögzítésében is gyakorlatot szereznek. A projektfeladatokon keresztül megvalósuló oktatás célja, hogy a tanulók szisztematikusan feltérképezzék a karbantartás szerepét a megelőző hibakezelésben, és tudatosan járuljanak hozzá a gépek üzembiztonságának fenntartásához. A folyamat során fejlődik a problémamegoldó gondolkodásuk, a precizitásuk, valamint elsajátítják a környezettudatos munkavégzés és a szabályos hulladékkezelés alapelveit. A dokumentáció pontosságáért és a határidők betartásáért való felelősségvállalás, valamint az együttműködés a karbantartási csapat többi tagjával elengedhetetlen a sikeres kivitelezéshez.</t>
    </r>
  </si>
  <si>
    <t>A pneumatikus, hidraulikus rendszer karbantartása</t>
  </si>
  <si>
    <t>Az elvégzett karbantartási tevékenységért a vezetett dokumentumban felelősséget vállal.</t>
  </si>
  <si>
    <t>Fontosnak tartja karbantartási tevékenységek pontos végrehajtását és az azzal kapcsolatos határidők betartását. Fontosnak tartja, hogy a munkavégzés során a környezet szennyeződését megakadályozza, ügyel a keletkező hulladék szelektív összegyűjtésére.</t>
  </si>
  <si>
    <t>Ismeri a LEAN alapú korszerű karbantartási filozófiákat. (TPM, FMEA, ERCM).</t>
  </si>
  <si>
    <t>Ipari gyártórendszerek előírás szerinti karbantartását végzi és az elvégzett munkát dokumentálja.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</si>
  <si>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 végrehajtása során a tanulók egy automatizált robotcellát helyeznek üzembe, amely munkadarabok pozícionálásáért felel a gyártósoron. A rendszer kézi vezérlésének segítségével beállítják a robot mozgástartományait, ellenőrzik a megfogó helyes működését, és gondoskodnak arról, hogy a munkadarabok pontosan a megadott helyekre kerüljenek. A tanulók közben megismerkednek a robotcella szerkezeti felépítésével és működési elvével, különös figyelemmel a biztonságos üzemeltetésre. Bár szükség esetén szakértői konzultációt igénybe vesznek, a rendszer működtetését és a beállításokat önállóan végzik. A projektfeladatok végrehajtása során fejlődik a tanulók problémamegoldó képessége, mivel valós működési környezetben kell beavatkozniuk egy összetett technológiai rendszerbe. Emellett tapasztalatot szereznek az automatizálási rendszerek strukturált beállításában és dokumentálásában is.</t>
    </r>
  </si>
  <si>
    <t>Robotcellákat üzemeltet, és manuális üzemmódban kezel.</t>
  </si>
  <si>
    <t>SCADA-rendszer hibakeresése és optimalizálása
A tanulók egy vegyipari technológiai folyamatot felügyelő, működő SCADA-rendszeren dolgoznak, ahol adatforgalmi hibák és hibás alarm megjelenítés fordul elő. Feladatuk a hibahely meghatározása, a PLC és SCADA közötti kommunikációs protokollok ellenőrzése, valamint az adatátvitel és -megjelenítés helyes paraméterezése. A problémák kijavítása után a tanulók tesztelik a rendszer működését, ellenőrzik a trenddiagramokon megjelenő adatokat, valamint validálják az alarmok megfelelő működését. A projekt zárásaként hibaelemzési dokumentációt készítenek, amely tartalmazza a feltárt hibákat, a javítás lépéseit és az elvégzett teszteket. A projekt fejleszti a tanulók rendszer-átlátó képességét, a kommunikációs protokollok ismeretét, az elemző- és hibakeresési készségeket, valamint a precíz műszaki dokumentációkészítést.</t>
  </si>
  <si>
    <t>Robbanásbiztos szenzorrendszer telepítése és ellenőrzése
A tanulók feladata egy robbanásveszélyes ipari környezetbe szánt érzékelőrendszer (pl. nyomás- és hőmérsékletérzékelők) szakszerű telepítése, paraméterezése és működésének ellenőrzése. A projekt során HART kommunikátorral konfigurálják az érzékelőket, majd szemrevételezéssel és műszeres méréssel értékelik azok működését. A tanulóknak fel kell tárniuk a lehetséges hibaforrásokat, mint például hibás kábelezést, csatlakozási vagy jeladási problémákat, majd javaslatot kell tenniük a javításra. A projekt zárásaként rövid technikai jelentést készítenek, amely összefoglalja a telepítést, a vizsgálati eredményeket és a biztonsági megfelelőségi szempontokat. Ez a projekt fejleszti a tanulók műszaki precizitását, biztonságtechnikai tudatosságát, valamint mérési és hibakeresési készségeit, különös tekintettel a veszélyes zónákban való munkavégzés szabályaira.</t>
  </si>
  <si>
    <t>Okosotthon rendszer hardvereinek kiépítése kis- és középfeszültségen 
A tanulók feladata, hogy egy háromszintes lakóépülethez (földszint, emelet, tetőtér), valamint udvarhoz és előtérhez egy komplex okosotthon-rendszert tervezzenek és modellezzenek, figyelembe véve a funkcionális igényeket és a szabványos villamos és adatkommunikációs rendszereket.
A projekt során a tanulók:
- megtervezik a 230/400 V-os hálózat struktúráját (erőátviteli rendszer),
- kialakítják a 29–30 V BUS-rendszert az okoseszközök vezérléséhez,
- elhelyezik a vezérlőkészülékeket (pl. nyomógombok) minden helyiségben,
- kijelölik a végrehajtó- és rendszerkészülékeket a kapcsolószekrény(ek)ben,
- meghatározzák a szükséges szenzorokat (pl. hőmérséklet-, fény-, szintérzékelők) és azok pozícióját,
- elhelyezik a világítási és árnyékoló elemeket (lámpák, redőnyök, zsaluziák),
- létrehoznak egy manuális vezérlésre alkalmas bemutatórendszert (pl. fali nyomógombokkal vagy mobilalkalmazás szimulációjával).
A megoldás szimulációs környezetben is részben vagy egészben megvalósítható (pl. ETS-szoftver, Loxone Config, Node-RED), így az eszközök fizikai jelenléte nélkül is bemutatható a rendszer működése.</t>
  </si>
  <si>
    <t>Okosotthon megvalósítása
A tanulók egy háromszintes lakóépület és az udvar teljes okosotthon-rendszerének tervezését és kialakítását végzik el. A projekt célja egy olyan intelligens épületautomatizálási rendszer megvalósítása, amely képes kezelni a világítás-, árnyékolás-, fűtés-hűtés- és biztonságtechnikai funkciókat, valamint lehetővé teszi az energiafogyasztás monitorozását. 
A tanulók önállóan dolgoznak a vezérlő-, érzékelő- és végrehajtó eszközök elhelyezésén és programozásán, kialakítják a 230/400 V-os és a 29–30 V-os BUS-hálózat struktúráját, és figyelmet fordítanak a rendszer hosszú távú bővíthetőségére is. A programozás során logikusan strukturált, jól átlátható rendszert hoznak létre, amelynek működését vizualizált felületen mutatják be. A hibakereséshez protokollelemzést is alkalmaznak, táviratokat értelmeznek, és dokumentálják a beavatkozásokat. A működés közbeni tesztelés és finomhangolás során figyelembe veszik az energiahatékonysági és fenntarthatósági szempontokat is. 
A projekt során fejlődik a tanulók rendszerszintű gondolkodása, műszaki problémamegoldó képessége, digitális és dokumentációs kompetenciája, valamint a szakmai együttműködéshez szükséges kommunikációs készsége. A munkájuk eredményeként egy biztonságosan működő, felhasználóbarát és intelligens épületrendszert hoznak létre.</t>
  </si>
  <si>
    <t>Intelligens gyártósori szelektálás
A projekt célja egy teljesen automatizált, PLC-vezérlésű szelektálórendszer megismerése és működtetése, amely érzékelők és robotkarok segítségével végzi el a munkadarabok vizsgálatát és szétválogatását. A tanulók egy olyan rendszeren dolgoznak, amely egy futószalagon érkező munkadarabot érzékel, majd a PLC parancsára egy robotkar áthelyezi azt egy másik szalagra. Az új szalagon egy érzékelőrendszer elemzi a darabot egy adott tulajdonság alapján (pl. szín, tömeg, furat megléte), és az eredménytől függően egy pneumatikus tolókar vagy egy másik robotkar segítségével irányítja a megfelelő pozícióra. A tanulók feladata a rendszer beállítása, a szenzorok paraméterezése, a PLC program működésének ellenőrzése, valamint a mechanikus végrehajtó egységek tesztelése. A folyamat során fejlődik a felelősségérzetük, hiszen minden beavatkozás hatással van az automatikus szelektálás pontosságára. A csapatmunka és az egymás közötti egyeztetés elengedhetetlen a sikeres üzemeltetéshez, így az együttműködési készség is fejlődik. A hulladékcsökkentés, az anyagfelhasználás hatékonysága és az energiatakarékos működtetés révén a tanulók környezettudatos szemléletet is elsajátítanak.</t>
  </si>
  <si>
    <t>Gyártósor hibavadászat 
A projekt célja, hogy a tanulók valósághű környezetben gyakorolják a hibaelhárítási folyamatot egy összetett, hibásan működő gyártósoron. A rendszer különböző technológiai elemekből épül fel – frekvenciaváltós hajtásokból, pneumatikus vagy hidraulikus mozgatóegységekből, PLC-ből, HMI-ből és érzékelőkből –, és bár a dokumentáció helyes, rejtett hibák akadályozzák a működést. A tanulók feladata, hogy szisztematikusan átvizsgálják a rendszert, azonosítsák a hibák forrását, majd dokumentált módon elvégezzék a szükséges javításokat és újrateszteljék a berendezést. A lehetséges hibák között szerepelhet helytelen PLC–HMI kommunikációs beállítás, hibás frekvenciaváltó-paraméterezés, szivárgás, összekevert I/O csatornák vagy mechanikai problémák. A projektfeladatok végrehajtása során a tanulók fejlesztik problémamegoldó gondolkodásukat, megtanulják alkalmazni a műszaki dokumentációkat és diagnosztikai eszközöket, valamint tapasztalatot szereznek a logikus, lépésről lépésre haladó hibaelemzésben. A munkafolyamat precíz dokumentálása, a biztonsági előírások követése, valamint a közös döntéshozatal során fejlődik felelősségvállalásuk, szabálykövető attitűdjük és együttműködési készségük. A javítások során a hibás vagy cserélt elemek szakszerű kezelése és selejtezése elősegíti a környezettudatos szemlélet megerősödését is.</t>
  </si>
  <si>
    <t>Robotizált gyártócella beüzemelése
A projekt célja, hogy a tanulók egy ipari robotcellát helyezzenek üzembe, amely egy munkadarabot kezel egy gyártósoron. A feladat során a tanulók manuális módban vezérlik a robotot, beállítják a robotmegfogót, és tesztelik a fogási paramétereket a megbízható működés érdekében. A rendszer részét képezi a vezérlőrendszerbe való integráció, amelyhez szükség esetén PLC-program módosítást is végeznek. A robot működésének pontosságát és megbízhatóságát szenzorokkal ellenőrzik, majd hibakeresést és optimalizálást hajtanak végre, különös figyelemmel a munkadarab-mozgatás stabilitására. A projekt során fejlődik a rendszerszemlélet, a robotikai és PLC-ismeretek gyakorlati alkalmazása, a problémamegoldó gondolkodás és az interdiszciplináris együttműködési készség. A tanulók precíz beállítási munkát végeznek, és rövid dokumentációt készítenek a beüzemelés és módosítások menetéről, ami fejleszti a műszaki adminisztrációs készségeket és a felelősségvállalást is.</t>
  </si>
  <si>
    <t>CNC Gép és Hajtásrendszer Diagnosztika
A projekt célja, hogy a tanulók egy CNC gép és egy frekvenciaváltós hajtástechnikai rendszer diagnosztikáját és karbantartását elvégezzék. A feladat során hibakeresést végeznek a CNC gépen, ahol például szerszámkopás, pozíciós eltérések vagy vezérlési hibák azonosítása a cél. Ezután szerszámcserét és alapbeállításokat hajtanak végre a gyártási pontosság helyreállítása érdekében. A projekt második részében a tanulók paraméterezést és üzemi próbát végeznek egy frekvenciaváltós hajtásrendszeren a gyártói dokumentáció alapján. Szükség esetén egyszerű villamos számításokat is végeznek (pl. teljesítmény, áramfelvétel) a beállítások ellenőrzéséhez. A projekt zárásaként a tanulók összegzik a feltárt hibákat és azok megoldásait, és részletes dokumentációt készítenek a teljes folyamatról. A projekt során fejlődik a rendszerszemlélet, hiszen különböző rendszerek működését kell átlátniuk és összehangolniuk. A problémamegoldó gondolkodás, a precizitás és a műszaki számítási készség is fejlődik, míg a szabálykövetés és felelősségvállalás a gépek biztonságos üzemeltetéséhez és szakszerű beavatkozásokhoz elengedhetetlen. A dokumentációs fegyelem szintén kiemelt jelentőségű.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</si>
</sst>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73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3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5" borderId="12" xfId="0" applyFont="1" applyFill="1" applyBorder="1" applyAlignment="1">
      <alignment horizontal="justify" vertical="center" wrapText="1"/>
    </xf>
    <xf numFmtId="0" fontId="1" fillId="2" borderId="25" xfId="0" applyFont="1" applyFill="1" applyBorder="1" applyAlignment="1" applyProtection="1">
      <alignment horizontal="center" vertical="center" textRotation="90" wrapText="1"/>
      <protection locked="0"/>
    </xf>
    <xf numFmtId="0" fontId="1" fillId="2" borderId="26" xfId="0" applyFont="1" applyFill="1" applyBorder="1" applyAlignment="1" applyProtection="1">
      <alignment horizontal="center" vertical="center" textRotation="90" wrapText="1"/>
      <protection locked="0"/>
    </xf>
    <xf numFmtId="0" fontId="1" fillId="2" borderId="27" xfId="0" applyFont="1" applyFill="1" applyBorder="1" applyAlignment="1" applyProtection="1">
      <alignment horizontal="center" vertical="center" textRotation="90" wrapText="1"/>
      <protection locked="0"/>
    </xf>
    <xf numFmtId="0" fontId="2" fillId="6" borderId="12" xfId="0" applyFont="1" applyFill="1" applyBorder="1" applyAlignment="1" applyProtection="1">
      <alignment horizontal="justify" vertical="center" wrapText="1"/>
      <protection locked="0"/>
    </xf>
    <xf numFmtId="0" fontId="2" fillId="6" borderId="9" xfId="0" applyFont="1" applyFill="1" applyBorder="1" applyAlignment="1" applyProtection="1">
      <alignment horizontal="justify" vertical="center" wrapText="1"/>
      <protection locked="0"/>
    </xf>
    <xf numFmtId="0" fontId="2" fillId="6" borderId="13" xfId="0" applyFont="1" applyFill="1" applyBorder="1" applyAlignment="1" applyProtection="1">
      <alignment horizontal="justify" vertical="center" wrapText="1"/>
      <protection locked="0"/>
    </xf>
    <xf numFmtId="0" fontId="1" fillId="5" borderId="9" xfId="0" applyFont="1" applyFill="1" applyBorder="1" applyAlignment="1" applyProtection="1">
      <alignment horizontal="justify" vertical="center" wrapText="1"/>
      <protection locked="0"/>
    </xf>
    <xf numFmtId="0" fontId="1" fillId="5" borderId="11" xfId="0" applyFont="1" applyFill="1" applyBorder="1" applyAlignment="1" applyProtection="1">
      <alignment horizontal="justify" vertical="center" wrapText="1"/>
      <protection locked="0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9">
        <v>1</v>
      </c>
      <c r="B2" s="28" t="s">
        <v>75</v>
      </c>
      <c r="C2" s="25" t="s">
        <v>10</v>
      </c>
      <c r="D2" s="25" t="s">
        <v>11</v>
      </c>
      <c r="E2" s="25" t="s">
        <v>12</v>
      </c>
      <c r="F2" s="25" t="s">
        <v>13</v>
      </c>
      <c r="G2" s="31" t="s">
        <v>50</v>
      </c>
      <c r="H2" s="32"/>
    </row>
    <row r="3" spans="1:16" x14ac:dyDescent="0.25">
      <c r="A3" s="40"/>
      <c r="B3" s="29"/>
      <c r="C3" s="26"/>
      <c r="D3" s="26"/>
      <c r="E3" s="26"/>
      <c r="F3" s="26"/>
      <c r="G3" s="13" t="s">
        <v>51</v>
      </c>
      <c r="H3" s="14">
        <v>15</v>
      </c>
    </row>
    <row r="4" spans="1:16" ht="31.5" x14ac:dyDescent="0.25">
      <c r="A4" s="40"/>
      <c r="B4" s="29"/>
      <c r="C4" s="26"/>
      <c r="D4" s="26"/>
      <c r="E4" s="26"/>
      <c r="F4" s="26"/>
      <c r="G4" s="13" t="s">
        <v>52</v>
      </c>
      <c r="H4" s="14">
        <v>2</v>
      </c>
    </row>
    <row r="5" spans="1:16" x14ac:dyDescent="0.25">
      <c r="A5" s="40"/>
      <c r="B5" s="29"/>
      <c r="C5" s="26"/>
      <c r="D5" s="26"/>
      <c r="E5" s="26"/>
      <c r="F5" s="26"/>
      <c r="G5" s="13" t="s">
        <v>64</v>
      </c>
      <c r="H5" s="14">
        <v>10</v>
      </c>
    </row>
    <row r="6" spans="1:16" ht="16.5" thickBot="1" x14ac:dyDescent="0.3">
      <c r="A6" s="40"/>
      <c r="B6" s="29"/>
      <c r="C6" s="27"/>
      <c r="D6" s="27"/>
      <c r="E6" s="27"/>
      <c r="F6" s="27"/>
      <c r="G6" s="33" t="s">
        <v>8</v>
      </c>
      <c r="H6" s="35">
        <f>SUM(H3:H5,)</f>
        <v>27</v>
      </c>
    </row>
    <row r="7" spans="1:16" ht="249.95" customHeight="1" thickBot="1" x14ac:dyDescent="0.3">
      <c r="A7" s="41"/>
      <c r="B7" s="30"/>
      <c r="C7" s="37" t="s">
        <v>71</v>
      </c>
      <c r="D7" s="37"/>
      <c r="E7" s="37"/>
      <c r="F7" s="38"/>
      <c r="G7" s="34"/>
      <c r="H7" s="36"/>
    </row>
    <row r="8" spans="1:16" x14ac:dyDescent="0.25">
      <c r="A8" s="39">
        <v>2</v>
      </c>
      <c r="B8" s="28" t="s">
        <v>75</v>
      </c>
      <c r="C8" s="25" t="s">
        <v>14</v>
      </c>
      <c r="D8" s="25" t="s">
        <v>15</v>
      </c>
      <c r="E8" s="25" t="s">
        <v>16</v>
      </c>
      <c r="F8" s="25" t="s">
        <v>17</v>
      </c>
      <c r="G8" s="31" t="s">
        <v>50</v>
      </c>
      <c r="H8" s="32"/>
    </row>
    <row r="9" spans="1:16" ht="31.5" x14ac:dyDescent="0.25">
      <c r="A9" s="40"/>
      <c r="B9" s="29"/>
      <c r="C9" s="26"/>
      <c r="D9" s="26"/>
      <c r="E9" s="26"/>
      <c r="F9" s="26"/>
      <c r="G9" s="13" t="s">
        <v>53</v>
      </c>
      <c r="H9" s="14">
        <v>4</v>
      </c>
    </row>
    <row r="10" spans="1:16" x14ac:dyDescent="0.25">
      <c r="A10" s="40"/>
      <c r="B10" s="29"/>
      <c r="C10" s="26"/>
      <c r="D10" s="26"/>
      <c r="E10" s="26"/>
      <c r="F10" s="26"/>
      <c r="G10" s="13" t="s">
        <v>51</v>
      </c>
      <c r="H10" s="14">
        <v>15</v>
      </c>
    </row>
    <row r="11" spans="1:16" ht="31.5" x14ac:dyDescent="0.25">
      <c r="A11" s="40"/>
      <c r="B11" s="29"/>
      <c r="C11" s="26"/>
      <c r="D11" s="26"/>
      <c r="E11" s="26"/>
      <c r="F11" s="26"/>
      <c r="G11" s="13" t="s">
        <v>54</v>
      </c>
      <c r="H11" s="14">
        <v>4</v>
      </c>
    </row>
    <row r="12" spans="1:16" ht="31.5" x14ac:dyDescent="0.25">
      <c r="A12" s="40"/>
      <c r="B12" s="29"/>
      <c r="C12" s="26"/>
      <c r="D12" s="26"/>
      <c r="E12" s="26"/>
      <c r="F12" s="26"/>
      <c r="G12" s="13" t="s">
        <v>55</v>
      </c>
      <c r="H12" s="14">
        <v>20</v>
      </c>
    </row>
    <row r="13" spans="1:16" ht="137.25" customHeight="1" thickBot="1" x14ac:dyDescent="0.3">
      <c r="A13" s="40"/>
      <c r="B13" s="29"/>
      <c r="C13" s="27"/>
      <c r="D13" s="27"/>
      <c r="E13" s="27"/>
      <c r="F13" s="27"/>
      <c r="G13" s="33" t="s">
        <v>8</v>
      </c>
      <c r="H13" s="35">
        <f>SUM(H9:H12,)</f>
        <v>43</v>
      </c>
    </row>
    <row r="14" spans="1:16" ht="249.95" customHeight="1" thickBot="1" x14ac:dyDescent="0.3">
      <c r="A14" s="41"/>
      <c r="B14" s="30"/>
      <c r="C14" s="37" t="s">
        <v>67</v>
      </c>
      <c r="D14" s="37"/>
      <c r="E14" s="37"/>
      <c r="F14" s="38"/>
      <c r="G14" s="34"/>
      <c r="H14" s="36"/>
    </row>
    <row r="15" spans="1:16" x14ac:dyDescent="0.25">
      <c r="A15" s="39">
        <v>3</v>
      </c>
      <c r="B15" s="28" t="s">
        <v>75</v>
      </c>
      <c r="C15" s="25" t="s">
        <v>18</v>
      </c>
      <c r="D15" s="25" t="s">
        <v>19</v>
      </c>
      <c r="E15" s="25" t="s">
        <v>20</v>
      </c>
      <c r="F15" s="25" t="s">
        <v>21</v>
      </c>
      <c r="G15" s="31" t="s">
        <v>50</v>
      </c>
      <c r="H15" s="32"/>
    </row>
    <row r="16" spans="1:16" ht="31.5" x14ac:dyDescent="0.25">
      <c r="A16" s="40"/>
      <c r="B16" s="29"/>
      <c r="C16" s="26"/>
      <c r="D16" s="26"/>
      <c r="E16" s="26"/>
      <c r="F16" s="26"/>
      <c r="G16" s="13" t="s">
        <v>53</v>
      </c>
      <c r="H16" s="14">
        <v>4</v>
      </c>
    </row>
    <row r="17" spans="1:8" x14ac:dyDescent="0.25">
      <c r="A17" s="40"/>
      <c r="B17" s="29"/>
      <c r="C17" s="26"/>
      <c r="D17" s="26"/>
      <c r="E17" s="26"/>
      <c r="F17" s="26"/>
      <c r="G17" s="13" t="s">
        <v>51</v>
      </c>
      <c r="H17" s="14">
        <v>12</v>
      </c>
    </row>
    <row r="18" spans="1:8" ht="31.5" x14ac:dyDescent="0.25">
      <c r="A18" s="40"/>
      <c r="B18" s="29"/>
      <c r="C18" s="26"/>
      <c r="D18" s="26"/>
      <c r="E18" s="26"/>
      <c r="F18" s="26"/>
      <c r="G18" s="13" t="s">
        <v>54</v>
      </c>
      <c r="H18" s="14">
        <v>6</v>
      </c>
    </row>
    <row r="19" spans="1:8" ht="31.5" x14ac:dyDescent="0.25">
      <c r="A19" s="40"/>
      <c r="B19" s="29"/>
      <c r="C19" s="26"/>
      <c r="D19" s="26"/>
      <c r="E19" s="26"/>
      <c r="F19" s="26"/>
      <c r="G19" s="13" t="s">
        <v>55</v>
      </c>
      <c r="H19" s="14">
        <v>20</v>
      </c>
    </row>
    <row r="20" spans="1:8" x14ac:dyDescent="0.25">
      <c r="A20" s="40"/>
      <c r="B20" s="29"/>
      <c r="C20" s="26"/>
      <c r="D20" s="26"/>
      <c r="E20" s="26"/>
      <c r="F20" s="26"/>
      <c r="G20" s="13" t="s">
        <v>65</v>
      </c>
      <c r="H20" s="14">
        <v>10</v>
      </c>
    </row>
    <row r="21" spans="1:8" ht="76.5" customHeight="1" thickBot="1" x14ac:dyDescent="0.3">
      <c r="A21" s="40"/>
      <c r="B21" s="29"/>
      <c r="C21" s="27"/>
      <c r="D21" s="27"/>
      <c r="E21" s="27"/>
      <c r="F21" s="27"/>
      <c r="G21" s="33" t="s">
        <v>8</v>
      </c>
      <c r="H21" s="35">
        <f>SUM(H16:H20,)</f>
        <v>52</v>
      </c>
    </row>
    <row r="22" spans="1:8" ht="249.95" customHeight="1" thickBot="1" x14ac:dyDescent="0.3">
      <c r="A22" s="41"/>
      <c r="B22" s="30"/>
      <c r="C22" s="37" t="s">
        <v>70</v>
      </c>
      <c r="D22" s="37"/>
      <c r="E22" s="37"/>
      <c r="F22" s="38"/>
      <c r="G22" s="34"/>
      <c r="H22" s="36"/>
    </row>
    <row r="23" spans="1:8" x14ac:dyDescent="0.25">
      <c r="A23" s="39">
        <v>4</v>
      </c>
      <c r="B23" s="28" t="s">
        <v>75</v>
      </c>
      <c r="C23" s="25" t="s">
        <v>22</v>
      </c>
      <c r="D23" s="25" t="s">
        <v>23</v>
      </c>
      <c r="E23" s="25" t="s">
        <v>24</v>
      </c>
      <c r="F23" s="25" t="s">
        <v>25</v>
      </c>
      <c r="G23" s="31" t="s">
        <v>50</v>
      </c>
      <c r="H23" s="32"/>
    </row>
    <row r="24" spans="1:8" x14ac:dyDescent="0.25">
      <c r="A24" s="40"/>
      <c r="B24" s="29"/>
      <c r="C24" s="26"/>
      <c r="D24" s="26"/>
      <c r="E24" s="26"/>
      <c r="F24" s="26"/>
      <c r="G24" s="13" t="s">
        <v>51</v>
      </c>
      <c r="H24" s="14">
        <v>10</v>
      </c>
    </row>
    <row r="25" spans="1:8" ht="31.5" x14ac:dyDescent="0.25">
      <c r="A25" s="40"/>
      <c r="B25" s="29"/>
      <c r="C25" s="26"/>
      <c r="D25" s="26"/>
      <c r="E25" s="26"/>
      <c r="F25" s="26"/>
      <c r="G25" s="13" t="s">
        <v>55</v>
      </c>
      <c r="H25" s="14">
        <v>12</v>
      </c>
    </row>
    <row r="26" spans="1:8" x14ac:dyDescent="0.25">
      <c r="A26" s="40"/>
      <c r="B26" s="29"/>
      <c r="C26" s="26"/>
      <c r="D26" s="26"/>
      <c r="E26" s="26"/>
      <c r="F26" s="26"/>
      <c r="G26" s="13" t="s">
        <v>65</v>
      </c>
      <c r="H26" s="14">
        <v>20</v>
      </c>
    </row>
    <row r="27" spans="1:8" ht="16.5" thickBot="1" x14ac:dyDescent="0.3">
      <c r="A27" s="40"/>
      <c r="B27" s="29"/>
      <c r="C27" s="27"/>
      <c r="D27" s="27"/>
      <c r="E27" s="27"/>
      <c r="F27" s="27"/>
      <c r="G27" s="33" t="s">
        <v>8</v>
      </c>
      <c r="H27" s="35">
        <f>SUM(H24:H26)</f>
        <v>42</v>
      </c>
    </row>
    <row r="28" spans="1:8" ht="249.95" customHeight="1" thickBot="1" x14ac:dyDescent="0.3">
      <c r="A28" s="41"/>
      <c r="B28" s="30"/>
      <c r="C28" s="42" t="s">
        <v>69</v>
      </c>
      <c r="D28" s="42"/>
      <c r="E28" s="42"/>
      <c r="F28" s="43"/>
      <c r="G28" s="34"/>
      <c r="H28" s="36"/>
    </row>
    <row r="29" spans="1:8" x14ac:dyDescent="0.25">
      <c r="A29" s="39">
        <v>5</v>
      </c>
      <c r="B29" s="28" t="s">
        <v>77</v>
      </c>
      <c r="C29" s="25" t="s">
        <v>26</v>
      </c>
      <c r="D29" s="25" t="s">
        <v>27</v>
      </c>
      <c r="E29" s="25" t="s">
        <v>28</v>
      </c>
      <c r="F29" s="25" t="s">
        <v>29</v>
      </c>
      <c r="G29" s="31" t="s">
        <v>50</v>
      </c>
      <c r="H29" s="32"/>
    </row>
    <row r="30" spans="1:8" ht="31.5" x14ac:dyDescent="0.25">
      <c r="A30" s="40"/>
      <c r="B30" s="29"/>
      <c r="C30" s="26"/>
      <c r="D30" s="26"/>
      <c r="E30" s="26"/>
      <c r="F30" s="26"/>
      <c r="G30" s="13" t="s">
        <v>53</v>
      </c>
      <c r="H30" s="14">
        <v>10</v>
      </c>
    </row>
    <row r="31" spans="1:8" x14ac:dyDescent="0.25">
      <c r="A31" s="40"/>
      <c r="B31" s="29"/>
      <c r="C31" s="26"/>
      <c r="D31" s="26"/>
      <c r="E31" s="26"/>
      <c r="F31" s="26"/>
      <c r="G31" s="13" t="s">
        <v>51</v>
      </c>
      <c r="H31" s="14">
        <v>20</v>
      </c>
    </row>
    <row r="32" spans="1:8" ht="31.5" x14ac:dyDescent="0.25">
      <c r="A32" s="40"/>
      <c r="B32" s="29"/>
      <c r="C32" s="26"/>
      <c r="D32" s="26"/>
      <c r="E32" s="26"/>
      <c r="F32" s="26"/>
      <c r="G32" s="13" t="s">
        <v>54</v>
      </c>
      <c r="H32" s="14">
        <v>6</v>
      </c>
    </row>
    <row r="33" spans="1:8" ht="31.5" x14ac:dyDescent="0.25">
      <c r="A33" s="40"/>
      <c r="B33" s="29"/>
      <c r="C33" s="26"/>
      <c r="D33" s="26"/>
      <c r="E33" s="26"/>
      <c r="F33" s="26"/>
      <c r="G33" s="13" t="s">
        <v>55</v>
      </c>
      <c r="H33" s="14">
        <v>20</v>
      </c>
    </row>
    <row r="34" spans="1:8" ht="16.5" thickBot="1" x14ac:dyDescent="0.3">
      <c r="A34" s="40"/>
      <c r="B34" s="29"/>
      <c r="C34" s="26"/>
      <c r="D34" s="26"/>
      <c r="E34" s="26"/>
      <c r="F34" s="26"/>
      <c r="G34" s="13" t="s">
        <v>65</v>
      </c>
      <c r="H34" s="14">
        <v>50</v>
      </c>
    </row>
    <row r="35" spans="1:8" x14ac:dyDescent="0.25">
      <c r="A35" s="40"/>
      <c r="B35" s="29"/>
      <c r="C35" s="26"/>
      <c r="D35" s="26"/>
      <c r="E35" s="26"/>
      <c r="F35" s="26"/>
      <c r="G35" s="31" t="s">
        <v>56</v>
      </c>
      <c r="H35" s="32"/>
    </row>
    <row r="36" spans="1:8" ht="31.5" x14ac:dyDescent="0.25">
      <c r="A36" s="40"/>
      <c r="B36" s="29"/>
      <c r="C36" s="26"/>
      <c r="D36" s="26"/>
      <c r="E36" s="26"/>
      <c r="F36" s="26"/>
      <c r="G36" s="13" t="s">
        <v>59</v>
      </c>
      <c r="H36" s="14">
        <v>12</v>
      </c>
    </row>
    <row r="37" spans="1:8" ht="16.5" thickBot="1" x14ac:dyDescent="0.3">
      <c r="A37" s="40"/>
      <c r="B37" s="29"/>
      <c r="C37" s="27"/>
      <c r="D37" s="27"/>
      <c r="E37" s="27"/>
      <c r="F37" s="27"/>
      <c r="G37" s="33" t="s">
        <v>8</v>
      </c>
      <c r="H37" s="35">
        <f>SUM(H30:H34,H36:H36)</f>
        <v>118</v>
      </c>
    </row>
    <row r="38" spans="1:8" ht="249.95" customHeight="1" thickBot="1" x14ac:dyDescent="0.3">
      <c r="A38" s="41"/>
      <c r="B38" s="30"/>
      <c r="C38" s="37" t="s">
        <v>68</v>
      </c>
      <c r="D38" s="37"/>
      <c r="E38" s="37"/>
      <c r="F38" s="38"/>
      <c r="G38" s="34"/>
      <c r="H38" s="36"/>
    </row>
    <row r="39" spans="1:8" x14ac:dyDescent="0.25">
      <c r="A39" s="39">
        <v>6</v>
      </c>
      <c r="B39" s="28" t="s">
        <v>76</v>
      </c>
      <c r="C39" s="25" t="s">
        <v>30</v>
      </c>
      <c r="D39" s="25" t="s">
        <v>31</v>
      </c>
      <c r="E39" s="25" t="s">
        <v>32</v>
      </c>
      <c r="F39" s="25" t="s">
        <v>33</v>
      </c>
      <c r="G39" s="31" t="s">
        <v>56</v>
      </c>
      <c r="H39" s="32"/>
    </row>
    <row r="40" spans="1:8" x14ac:dyDescent="0.25">
      <c r="A40" s="40"/>
      <c r="B40" s="29"/>
      <c r="C40" s="26"/>
      <c r="D40" s="26"/>
      <c r="E40" s="26"/>
      <c r="F40" s="26"/>
      <c r="G40" s="13" t="s">
        <v>57</v>
      </c>
      <c r="H40" s="14">
        <v>20</v>
      </c>
    </row>
    <row r="41" spans="1:8" ht="31.5" x14ac:dyDescent="0.25">
      <c r="A41" s="40"/>
      <c r="B41" s="29"/>
      <c r="C41" s="26"/>
      <c r="D41" s="26"/>
      <c r="E41" s="26"/>
      <c r="F41" s="26"/>
      <c r="G41" s="13" t="s">
        <v>58</v>
      </c>
      <c r="H41" s="14">
        <v>6</v>
      </c>
    </row>
    <row r="42" spans="1:8" ht="31.5" x14ac:dyDescent="0.25">
      <c r="A42" s="40"/>
      <c r="B42" s="29"/>
      <c r="C42" s="26"/>
      <c r="D42" s="26"/>
      <c r="E42" s="26"/>
      <c r="F42" s="26"/>
      <c r="G42" s="13" t="s">
        <v>59</v>
      </c>
      <c r="H42" s="14">
        <v>12</v>
      </c>
    </row>
    <row r="43" spans="1:8" ht="31.5" x14ac:dyDescent="0.25">
      <c r="A43" s="40"/>
      <c r="B43" s="29"/>
      <c r="C43" s="26"/>
      <c r="D43" s="26"/>
      <c r="E43" s="26"/>
      <c r="F43" s="26"/>
      <c r="G43" s="13" t="s">
        <v>60</v>
      </c>
      <c r="H43" s="14">
        <v>6</v>
      </c>
    </row>
    <row r="44" spans="1:8" ht="47.25" x14ac:dyDescent="0.25">
      <c r="A44" s="40"/>
      <c r="B44" s="29"/>
      <c r="C44" s="26"/>
      <c r="D44" s="26"/>
      <c r="E44" s="26"/>
      <c r="F44" s="26"/>
      <c r="G44" s="13" t="s">
        <v>63</v>
      </c>
      <c r="H44" s="14">
        <v>30</v>
      </c>
    </row>
    <row r="45" spans="1:8" ht="16.5" thickBot="1" x14ac:dyDescent="0.3">
      <c r="A45" s="40"/>
      <c r="B45" s="29"/>
      <c r="C45" s="27"/>
      <c r="D45" s="27"/>
      <c r="E45" s="27"/>
      <c r="F45" s="27"/>
      <c r="G45" s="33" t="s">
        <v>8</v>
      </c>
      <c r="H45" s="35">
        <f>SUM(H40:H44)</f>
        <v>74</v>
      </c>
    </row>
    <row r="46" spans="1:8" ht="249.95" customHeight="1" thickBot="1" x14ac:dyDescent="0.3">
      <c r="A46" s="41"/>
      <c r="B46" s="30"/>
      <c r="C46" s="37" t="s">
        <v>72</v>
      </c>
      <c r="D46" s="37"/>
      <c r="E46" s="37"/>
      <c r="F46" s="38"/>
      <c r="G46" s="34"/>
      <c r="H46" s="36"/>
    </row>
    <row r="47" spans="1:8" x14ac:dyDescent="0.25">
      <c r="A47" s="39">
        <v>7</v>
      </c>
      <c r="B47" s="28" t="s">
        <v>76</v>
      </c>
      <c r="C47" s="25" t="s">
        <v>34</v>
      </c>
      <c r="D47" s="25" t="s">
        <v>35</v>
      </c>
      <c r="E47" s="25" t="s">
        <v>36</v>
      </c>
      <c r="F47" s="25" t="s">
        <v>37</v>
      </c>
      <c r="G47" s="31" t="s">
        <v>56</v>
      </c>
      <c r="H47" s="32"/>
    </row>
    <row r="48" spans="1:8" x14ac:dyDescent="0.25">
      <c r="A48" s="40"/>
      <c r="B48" s="29"/>
      <c r="C48" s="26"/>
      <c r="D48" s="26"/>
      <c r="E48" s="26"/>
      <c r="F48" s="26"/>
      <c r="G48" s="13" t="s">
        <v>57</v>
      </c>
      <c r="H48" s="14">
        <v>50</v>
      </c>
    </row>
    <row r="49" spans="1:8" ht="31.5" x14ac:dyDescent="0.25">
      <c r="A49" s="40"/>
      <c r="B49" s="29"/>
      <c r="C49" s="26"/>
      <c r="D49" s="26"/>
      <c r="E49" s="26"/>
      <c r="F49" s="26"/>
      <c r="G49" s="13" t="s">
        <v>58</v>
      </c>
      <c r="H49" s="14">
        <v>6</v>
      </c>
    </row>
    <row r="50" spans="1:8" ht="31.5" x14ac:dyDescent="0.25">
      <c r="A50" s="40"/>
      <c r="B50" s="29"/>
      <c r="C50" s="26"/>
      <c r="D50" s="26"/>
      <c r="E50" s="26"/>
      <c r="F50" s="26"/>
      <c r="G50" s="13" t="s">
        <v>59</v>
      </c>
      <c r="H50" s="14">
        <v>12</v>
      </c>
    </row>
    <row r="51" spans="1:8" ht="31.5" x14ac:dyDescent="0.25">
      <c r="A51" s="40"/>
      <c r="B51" s="29"/>
      <c r="C51" s="26"/>
      <c r="D51" s="26"/>
      <c r="E51" s="26"/>
      <c r="F51" s="26"/>
      <c r="G51" s="13" t="s">
        <v>60</v>
      </c>
      <c r="H51" s="14">
        <v>2</v>
      </c>
    </row>
    <row r="52" spans="1:8" ht="47.25" x14ac:dyDescent="0.25">
      <c r="A52" s="40"/>
      <c r="B52" s="29"/>
      <c r="C52" s="26"/>
      <c r="D52" s="26"/>
      <c r="E52" s="26"/>
      <c r="F52" s="26"/>
      <c r="G52" s="13" t="s">
        <v>63</v>
      </c>
      <c r="H52" s="14">
        <v>52</v>
      </c>
    </row>
    <row r="53" spans="1:8" ht="16.5" thickBot="1" x14ac:dyDescent="0.3">
      <c r="A53" s="40"/>
      <c r="B53" s="29"/>
      <c r="C53" s="27"/>
      <c r="D53" s="27"/>
      <c r="E53" s="27"/>
      <c r="F53" s="27"/>
      <c r="G53" s="33" t="s">
        <v>8</v>
      </c>
      <c r="H53" s="35">
        <f>SUM(H48:H52,)</f>
        <v>122</v>
      </c>
    </row>
    <row r="54" spans="1:8" ht="249.95" customHeight="1" thickBot="1" x14ac:dyDescent="0.3">
      <c r="A54" s="41"/>
      <c r="B54" s="30"/>
      <c r="C54" s="37" t="s">
        <v>73</v>
      </c>
      <c r="D54" s="37"/>
      <c r="E54" s="37"/>
      <c r="F54" s="38"/>
      <c r="G54" s="34"/>
      <c r="H54" s="36"/>
    </row>
    <row r="55" spans="1:8" x14ac:dyDescent="0.25">
      <c r="A55" s="39">
        <v>8</v>
      </c>
      <c r="B55" s="28" t="s">
        <v>76</v>
      </c>
      <c r="C55" s="25" t="s">
        <v>38</v>
      </c>
      <c r="D55" s="25" t="s">
        <v>39</v>
      </c>
      <c r="E55" s="25" t="s">
        <v>40</v>
      </c>
      <c r="F55" s="25" t="s">
        <v>41</v>
      </c>
      <c r="G55" s="31" t="s">
        <v>56</v>
      </c>
      <c r="H55" s="32"/>
    </row>
    <row r="56" spans="1:8" x14ac:dyDescent="0.25">
      <c r="A56" s="40"/>
      <c r="B56" s="29"/>
      <c r="C56" s="26"/>
      <c r="D56" s="26"/>
      <c r="E56" s="26"/>
      <c r="F56" s="26"/>
      <c r="G56" s="13" t="s">
        <v>57</v>
      </c>
      <c r="H56" s="14">
        <v>20</v>
      </c>
    </row>
    <row r="57" spans="1:8" ht="31.5" x14ac:dyDescent="0.25">
      <c r="A57" s="40"/>
      <c r="B57" s="29"/>
      <c r="C57" s="26"/>
      <c r="D57" s="26"/>
      <c r="E57" s="26"/>
      <c r="F57" s="26"/>
      <c r="G57" s="13" t="s">
        <v>60</v>
      </c>
      <c r="H57" s="14">
        <v>12</v>
      </c>
    </row>
    <row r="58" spans="1:8" ht="47.25" x14ac:dyDescent="0.25">
      <c r="A58" s="40"/>
      <c r="B58" s="29"/>
      <c r="C58" s="26"/>
      <c r="D58" s="26"/>
      <c r="E58" s="26"/>
      <c r="F58" s="26"/>
      <c r="G58" s="13" t="s">
        <v>63</v>
      </c>
      <c r="H58" s="14">
        <v>10</v>
      </c>
    </row>
    <row r="59" spans="1:8" ht="16.5" thickBot="1" x14ac:dyDescent="0.3">
      <c r="A59" s="40"/>
      <c r="B59" s="29"/>
      <c r="C59" s="27"/>
      <c r="D59" s="27"/>
      <c r="E59" s="27"/>
      <c r="F59" s="27"/>
      <c r="G59" s="33" t="s">
        <v>8</v>
      </c>
      <c r="H59" s="35">
        <f>SUM(H56:H58,)</f>
        <v>42</v>
      </c>
    </row>
    <row r="60" spans="1:8" ht="249.95" customHeight="1" thickBot="1" x14ac:dyDescent="0.3">
      <c r="A60" s="41"/>
      <c r="B60" s="30"/>
      <c r="C60" s="37" t="s">
        <v>74</v>
      </c>
      <c r="D60" s="37"/>
      <c r="E60" s="37"/>
      <c r="F60" s="38"/>
      <c r="G60" s="34"/>
      <c r="H60" s="36"/>
    </row>
    <row r="61" spans="1:8" x14ac:dyDescent="0.25">
      <c r="A61" s="39">
        <v>9</v>
      </c>
      <c r="B61" s="28" t="s">
        <v>76</v>
      </c>
      <c r="C61" s="25" t="s">
        <v>42</v>
      </c>
      <c r="D61" s="25" t="s">
        <v>43</v>
      </c>
      <c r="E61" s="25" t="s">
        <v>44</v>
      </c>
      <c r="F61" s="25" t="s">
        <v>45</v>
      </c>
      <c r="G61" s="31" t="s">
        <v>56</v>
      </c>
      <c r="H61" s="32"/>
    </row>
    <row r="62" spans="1:8" ht="31.5" x14ac:dyDescent="0.25">
      <c r="A62" s="40"/>
      <c r="B62" s="29"/>
      <c r="C62" s="26"/>
      <c r="D62" s="26"/>
      <c r="E62" s="26"/>
      <c r="F62" s="26"/>
      <c r="G62" s="13" t="s">
        <v>58</v>
      </c>
      <c r="H62" s="14">
        <v>6</v>
      </c>
    </row>
    <row r="63" spans="1:8" ht="47.25" x14ac:dyDescent="0.25">
      <c r="A63" s="40"/>
      <c r="B63" s="29"/>
      <c r="C63" s="26"/>
      <c r="D63" s="26"/>
      <c r="E63" s="26"/>
      <c r="F63" s="26"/>
      <c r="G63" s="13" t="s">
        <v>63</v>
      </c>
      <c r="H63" s="14">
        <v>10</v>
      </c>
    </row>
    <row r="64" spans="1:8" ht="16.5" thickBot="1" x14ac:dyDescent="0.3">
      <c r="A64" s="40"/>
      <c r="B64" s="29"/>
      <c r="C64" s="27"/>
      <c r="D64" s="27"/>
      <c r="E64" s="27"/>
      <c r="F64" s="27"/>
      <c r="G64" s="33" t="s">
        <v>8</v>
      </c>
      <c r="H64" s="35">
        <f>SUM(H62:H63,)</f>
        <v>16</v>
      </c>
    </row>
    <row r="65" spans="1:16" ht="249.95" customHeight="1" thickBot="1" x14ac:dyDescent="0.3">
      <c r="A65" s="41"/>
      <c r="B65" s="30"/>
      <c r="C65" s="37" t="s">
        <v>62</v>
      </c>
      <c r="D65" s="37"/>
      <c r="E65" s="37"/>
      <c r="F65" s="38"/>
      <c r="G65" s="34"/>
      <c r="H65" s="36"/>
    </row>
    <row r="66" spans="1:16" x14ac:dyDescent="0.25">
      <c r="A66" s="39">
        <v>10</v>
      </c>
      <c r="B66" s="28" t="s">
        <v>76</v>
      </c>
      <c r="C66" s="25" t="s">
        <v>46</v>
      </c>
      <c r="D66" s="25" t="s">
        <v>47</v>
      </c>
      <c r="E66" s="25" t="s">
        <v>48</v>
      </c>
      <c r="F66" s="25" t="s">
        <v>49</v>
      </c>
      <c r="G66" s="31" t="s">
        <v>56</v>
      </c>
      <c r="H66" s="32"/>
    </row>
    <row r="67" spans="1:16" ht="31.5" x14ac:dyDescent="0.25">
      <c r="A67" s="40"/>
      <c r="B67" s="29"/>
      <c r="C67" s="26"/>
      <c r="D67" s="26"/>
      <c r="E67" s="26"/>
      <c r="F67" s="26"/>
      <c r="G67" s="13" t="s">
        <v>60</v>
      </c>
      <c r="H67" s="14">
        <v>16</v>
      </c>
    </row>
    <row r="68" spans="1:16" ht="47.25" x14ac:dyDescent="0.25">
      <c r="A68" s="40"/>
      <c r="B68" s="29"/>
      <c r="C68" s="26"/>
      <c r="D68" s="26"/>
      <c r="E68" s="26"/>
      <c r="F68" s="26"/>
      <c r="G68" s="13" t="s">
        <v>63</v>
      </c>
      <c r="H68" s="14">
        <v>6</v>
      </c>
    </row>
    <row r="69" spans="1:16" ht="16.5" thickBot="1" x14ac:dyDescent="0.3">
      <c r="A69" s="40"/>
      <c r="B69" s="29"/>
      <c r="C69" s="27"/>
      <c r="D69" s="27"/>
      <c r="E69" s="27"/>
      <c r="F69" s="27"/>
      <c r="G69" s="33" t="s">
        <v>8</v>
      </c>
      <c r="H69" s="35">
        <f>SUM(H67:H68)</f>
        <v>22</v>
      </c>
    </row>
    <row r="70" spans="1:16" ht="249.95" customHeight="1" thickBot="1" x14ac:dyDescent="0.3">
      <c r="A70" s="41"/>
      <c r="B70" s="30"/>
      <c r="C70" s="37" t="s">
        <v>61</v>
      </c>
      <c r="D70" s="37"/>
      <c r="E70" s="37"/>
      <c r="F70" s="38"/>
      <c r="G70" s="34"/>
      <c r="H70" s="36"/>
    </row>
    <row r="71" spans="1:16" ht="16.5" thickBot="1" x14ac:dyDescent="0.3">
      <c r="A71" s="52" t="s">
        <v>86</v>
      </c>
      <c r="B71" s="53"/>
      <c r="C71" s="53"/>
      <c r="D71" s="53"/>
      <c r="E71" s="54"/>
      <c r="F71" s="55">
        <f>H69+H64+H59+H53+H45+H37+H27+H21+H13+H6</f>
        <v>558</v>
      </c>
      <c r="G71" s="56"/>
      <c r="H71" s="57"/>
    </row>
    <row r="72" spans="1:16" ht="249.95" customHeight="1" thickBot="1" x14ac:dyDescent="0.3">
      <c r="A72" s="47" t="s">
        <v>9</v>
      </c>
      <c r="B72" s="48"/>
      <c r="C72" s="49" t="s">
        <v>78</v>
      </c>
      <c r="D72" s="50"/>
      <c r="E72" s="50"/>
      <c r="F72" s="51"/>
      <c r="G72" s="15" t="s">
        <v>80</v>
      </c>
      <c r="H72" s="16" t="s">
        <v>81</v>
      </c>
      <c r="M72" s="7"/>
    </row>
    <row r="73" spans="1:16" ht="249.95" customHeight="1" thickBot="1" x14ac:dyDescent="0.3">
      <c r="A73" s="47" t="s">
        <v>9</v>
      </c>
      <c r="B73" s="48"/>
      <c r="C73" s="49" t="s">
        <v>66</v>
      </c>
      <c r="D73" s="50"/>
      <c r="E73" s="50"/>
      <c r="F73" s="51"/>
      <c r="G73" s="15" t="s">
        <v>83</v>
      </c>
      <c r="H73" s="16" t="s">
        <v>82</v>
      </c>
    </row>
    <row r="74" spans="1:16" ht="363" customHeight="1" thickBot="1" x14ac:dyDescent="0.3">
      <c r="A74" s="47" t="s">
        <v>9</v>
      </c>
      <c r="B74" s="48"/>
      <c r="C74" s="49" t="s">
        <v>79</v>
      </c>
      <c r="D74" s="50"/>
      <c r="E74" s="50"/>
      <c r="F74" s="51"/>
      <c r="G74" s="17" t="s">
        <v>84</v>
      </c>
      <c r="H74" s="18" t="s">
        <v>85</v>
      </c>
      <c r="M74" s="44"/>
      <c r="N74" s="45"/>
      <c r="O74" s="45"/>
      <c r="P74" s="46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6816-C0DA-44D2-A45E-59029B0A2B91}">
  <dimension ref="A1:I337"/>
  <sheetViews>
    <sheetView zoomScale="85" zoomScaleNormal="85" workbookViewId="0">
      <pane ySplit="1" topLeftCell="A2" activePane="bottomLeft" state="frozen"/>
      <selection pane="bottomLeft" activeCell="E2" sqref="E2:E21"/>
    </sheetView>
  </sheetViews>
  <sheetFormatPr defaultColWidth="9.140625" defaultRowHeight="15.75" x14ac:dyDescent="0.25"/>
  <cols>
    <col min="1" max="1" width="10.42578125" style="3" customWidth="1"/>
    <col min="2" max="2" width="21.71093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9" width="9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9">
        <v>1</v>
      </c>
      <c r="B2" s="28" t="s">
        <v>198</v>
      </c>
      <c r="C2" s="58" t="s">
        <v>208</v>
      </c>
      <c r="D2" s="58" t="s">
        <v>207</v>
      </c>
      <c r="E2" s="58" t="s">
        <v>206</v>
      </c>
      <c r="F2" s="58" t="s">
        <v>205</v>
      </c>
      <c r="G2" s="31" t="s">
        <v>114</v>
      </c>
      <c r="H2" s="32"/>
    </row>
    <row r="3" spans="1:8" ht="32.25" thickBot="1" x14ac:dyDescent="0.3">
      <c r="A3" s="40"/>
      <c r="B3" s="29"/>
      <c r="C3" s="59"/>
      <c r="D3" s="59"/>
      <c r="E3" s="59"/>
      <c r="F3" s="59"/>
      <c r="G3" s="13" t="s">
        <v>112</v>
      </c>
      <c r="H3" s="14">
        <v>4</v>
      </c>
    </row>
    <row r="4" spans="1:8" x14ac:dyDescent="0.25">
      <c r="A4" s="40"/>
      <c r="B4" s="29"/>
      <c r="C4" s="59"/>
      <c r="D4" s="59"/>
      <c r="E4" s="59"/>
      <c r="F4" s="59"/>
      <c r="G4" s="31" t="s">
        <v>111</v>
      </c>
      <c r="H4" s="32"/>
    </row>
    <row r="5" spans="1:8" ht="16.5" thickBot="1" x14ac:dyDescent="0.3">
      <c r="A5" s="40"/>
      <c r="B5" s="29"/>
      <c r="C5" s="59"/>
      <c r="D5" s="59"/>
      <c r="E5" s="59"/>
      <c r="F5" s="59"/>
      <c r="G5" s="13" t="s">
        <v>111</v>
      </c>
      <c r="H5" s="14">
        <v>4</v>
      </c>
    </row>
    <row r="6" spans="1:8" x14ac:dyDescent="0.25">
      <c r="A6" s="40"/>
      <c r="B6" s="29"/>
      <c r="C6" s="59"/>
      <c r="D6" s="59"/>
      <c r="E6" s="59"/>
      <c r="F6" s="59"/>
      <c r="G6" s="31" t="s">
        <v>110</v>
      </c>
      <c r="H6" s="32"/>
    </row>
    <row r="7" spans="1:8" x14ac:dyDescent="0.25">
      <c r="A7" s="40"/>
      <c r="B7" s="29"/>
      <c r="C7" s="59"/>
      <c r="D7" s="59"/>
      <c r="E7" s="59"/>
      <c r="F7" s="59"/>
      <c r="G7" s="13" t="s">
        <v>107</v>
      </c>
      <c r="H7" s="14">
        <v>4</v>
      </c>
    </row>
    <row r="8" spans="1:8" ht="32.25" thickBot="1" x14ac:dyDescent="0.3">
      <c r="A8" s="40"/>
      <c r="B8" s="29"/>
      <c r="C8" s="59"/>
      <c r="D8" s="59"/>
      <c r="E8" s="59"/>
      <c r="F8" s="59"/>
      <c r="G8" s="13" t="s">
        <v>106</v>
      </c>
      <c r="H8" s="14">
        <v>8</v>
      </c>
    </row>
    <row r="9" spans="1:8" x14ac:dyDescent="0.25">
      <c r="A9" s="40"/>
      <c r="B9" s="29"/>
      <c r="C9" s="59"/>
      <c r="D9" s="59"/>
      <c r="E9" s="59"/>
      <c r="F9" s="59"/>
      <c r="G9" s="31" t="s">
        <v>105</v>
      </c>
      <c r="H9" s="32"/>
    </row>
    <row r="10" spans="1:8" x14ac:dyDescent="0.25">
      <c r="A10" s="40"/>
      <c r="B10" s="29"/>
      <c r="C10" s="59"/>
      <c r="D10" s="59"/>
      <c r="E10" s="59"/>
      <c r="F10" s="59"/>
      <c r="G10" s="13" t="s">
        <v>104</v>
      </c>
      <c r="H10" s="14">
        <v>4</v>
      </c>
    </row>
    <row r="11" spans="1:8" x14ac:dyDescent="0.25">
      <c r="A11" s="40"/>
      <c r="B11" s="29"/>
      <c r="C11" s="59"/>
      <c r="D11" s="59"/>
      <c r="E11" s="59"/>
      <c r="F11" s="59"/>
      <c r="G11" s="13" t="s">
        <v>103</v>
      </c>
      <c r="H11" s="14">
        <v>6</v>
      </c>
    </row>
    <row r="12" spans="1:8" ht="32.25" thickBot="1" x14ac:dyDescent="0.3">
      <c r="A12" s="40"/>
      <c r="B12" s="29"/>
      <c r="C12" s="59"/>
      <c r="D12" s="59"/>
      <c r="E12" s="59"/>
      <c r="F12" s="59"/>
      <c r="G12" s="13" t="s">
        <v>102</v>
      </c>
      <c r="H12" s="14">
        <v>8</v>
      </c>
    </row>
    <row r="13" spans="1:8" x14ac:dyDescent="0.25">
      <c r="A13" s="40"/>
      <c r="B13" s="29"/>
      <c r="C13" s="59"/>
      <c r="D13" s="59"/>
      <c r="E13" s="59"/>
      <c r="F13" s="59"/>
      <c r="G13" s="31" t="s">
        <v>101</v>
      </c>
      <c r="H13" s="32"/>
    </row>
    <row r="14" spans="1:8" x14ac:dyDescent="0.25">
      <c r="A14" s="40"/>
      <c r="B14" s="29"/>
      <c r="C14" s="59"/>
      <c r="D14" s="59"/>
      <c r="E14" s="59"/>
      <c r="F14" s="59"/>
      <c r="G14" s="13" t="s">
        <v>100</v>
      </c>
      <c r="H14" s="14">
        <v>4</v>
      </c>
    </row>
    <row r="15" spans="1:8" ht="32.25" thickBot="1" x14ac:dyDescent="0.3">
      <c r="A15" s="40"/>
      <c r="B15" s="29"/>
      <c r="C15" s="59"/>
      <c r="D15" s="59"/>
      <c r="E15" s="59"/>
      <c r="F15" s="59"/>
      <c r="G15" s="13" t="s">
        <v>132</v>
      </c>
      <c r="H15" s="14">
        <v>6</v>
      </c>
    </row>
    <row r="16" spans="1:8" x14ac:dyDescent="0.25">
      <c r="A16" s="40"/>
      <c r="B16" s="29"/>
      <c r="C16" s="59"/>
      <c r="D16" s="59"/>
      <c r="E16" s="59"/>
      <c r="F16" s="59"/>
      <c r="G16" s="31" t="s">
        <v>99</v>
      </c>
      <c r="H16" s="32"/>
    </row>
    <row r="17" spans="1:8" x14ac:dyDescent="0.25">
      <c r="A17" s="40"/>
      <c r="B17" s="29"/>
      <c r="C17" s="59"/>
      <c r="D17" s="59"/>
      <c r="E17" s="59"/>
      <c r="F17" s="59"/>
      <c r="G17" s="13" t="s">
        <v>99</v>
      </c>
      <c r="H17" s="14">
        <v>50</v>
      </c>
    </row>
    <row r="18" spans="1:8" ht="16.5" thickBot="1" x14ac:dyDescent="0.3">
      <c r="A18" s="40"/>
      <c r="B18" s="29"/>
      <c r="C18" s="59"/>
      <c r="D18" s="59"/>
      <c r="E18" s="59"/>
      <c r="F18" s="59"/>
      <c r="G18" s="13" t="s">
        <v>98</v>
      </c>
      <c r="H18" s="14">
        <v>28</v>
      </c>
    </row>
    <row r="19" spans="1:8" x14ac:dyDescent="0.25">
      <c r="A19" s="40"/>
      <c r="B19" s="29"/>
      <c r="C19" s="59"/>
      <c r="D19" s="59"/>
      <c r="E19" s="59"/>
      <c r="F19" s="59"/>
      <c r="G19" s="31" t="s">
        <v>193</v>
      </c>
      <c r="H19" s="32"/>
    </row>
    <row r="20" spans="1:8" x14ac:dyDescent="0.25">
      <c r="A20" s="40"/>
      <c r="B20" s="29"/>
      <c r="C20" s="59"/>
      <c r="D20" s="59"/>
      <c r="E20" s="59"/>
      <c r="F20" s="59"/>
      <c r="G20" s="13" t="s">
        <v>193</v>
      </c>
      <c r="H20" s="14">
        <v>10</v>
      </c>
    </row>
    <row r="21" spans="1:8" ht="16.5" thickBot="1" x14ac:dyDescent="0.3">
      <c r="A21" s="40"/>
      <c r="B21" s="29"/>
      <c r="C21" s="60"/>
      <c r="D21" s="60"/>
      <c r="E21" s="60"/>
      <c r="F21" s="60"/>
      <c r="G21" s="33" t="s">
        <v>8</v>
      </c>
      <c r="H21" s="35">
        <f>SUM(H3:H3,H5:H5,H7:H8,H10:H12,H14:H15,H17:H18,H20:H20,)</f>
        <v>136</v>
      </c>
    </row>
    <row r="22" spans="1:8" ht="198" customHeight="1" thickBot="1" x14ac:dyDescent="0.3">
      <c r="A22" s="41"/>
      <c r="B22" s="30"/>
      <c r="C22" s="37" t="s">
        <v>204</v>
      </c>
      <c r="D22" s="37"/>
      <c r="E22" s="37"/>
      <c r="F22" s="38"/>
      <c r="G22" s="34"/>
      <c r="H22" s="36"/>
    </row>
    <row r="23" spans="1:8" x14ac:dyDescent="0.25">
      <c r="A23" s="39">
        <v>2</v>
      </c>
      <c r="B23" s="28" t="s">
        <v>198</v>
      </c>
      <c r="C23" s="58" t="s">
        <v>203</v>
      </c>
      <c r="D23" s="58" t="s">
        <v>202</v>
      </c>
      <c r="E23" s="58" t="s">
        <v>201</v>
      </c>
      <c r="F23" s="58" t="s">
        <v>200</v>
      </c>
      <c r="G23" s="31" t="s">
        <v>110</v>
      </c>
      <c r="H23" s="32"/>
    </row>
    <row r="24" spans="1:8" ht="32.25" thickBot="1" x14ac:dyDescent="0.3">
      <c r="A24" s="40"/>
      <c r="B24" s="29"/>
      <c r="C24" s="59"/>
      <c r="D24" s="59"/>
      <c r="E24" s="59"/>
      <c r="F24" s="59"/>
      <c r="G24" s="13" t="s">
        <v>106</v>
      </c>
      <c r="H24" s="14">
        <v>6</v>
      </c>
    </row>
    <row r="25" spans="1:8" x14ac:dyDescent="0.25">
      <c r="A25" s="40"/>
      <c r="B25" s="29"/>
      <c r="C25" s="59"/>
      <c r="D25" s="59"/>
      <c r="E25" s="59"/>
      <c r="F25" s="59"/>
      <c r="G25" s="31" t="s">
        <v>105</v>
      </c>
      <c r="H25" s="32"/>
    </row>
    <row r="26" spans="1:8" x14ac:dyDescent="0.25">
      <c r="A26" s="40"/>
      <c r="B26" s="29"/>
      <c r="C26" s="59"/>
      <c r="D26" s="59"/>
      <c r="E26" s="59"/>
      <c r="F26" s="59"/>
      <c r="G26" s="13" t="s">
        <v>104</v>
      </c>
      <c r="H26" s="14">
        <v>4</v>
      </c>
    </row>
    <row r="27" spans="1:8" x14ac:dyDescent="0.25">
      <c r="A27" s="40"/>
      <c r="B27" s="29"/>
      <c r="C27" s="59"/>
      <c r="D27" s="59"/>
      <c r="E27" s="59"/>
      <c r="F27" s="59"/>
      <c r="G27" s="13" t="s">
        <v>103</v>
      </c>
      <c r="H27" s="14">
        <v>6</v>
      </c>
    </row>
    <row r="28" spans="1:8" ht="32.25" thickBot="1" x14ac:dyDescent="0.3">
      <c r="A28" s="40"/>
      <c r="B28" s="29"/>
      <c r="C28" s="59"/>
      <c r="D28" s="59"/>
      <c r="E28" s="59"/>
      <c r="F28" s="59"/>
      <c r="G28" s="13" t="s">
        <v>102</v>
      </c>
      <c r="H28" s="14">
        <v>6</v>
      </c>
    </row>
    <row r="29" spans="1:8" x14ac:dyDescent="0.25">
      <c r="A29" s="40"/>
      <c r="B29" s="29"/>
      <c r="C29" s="59"/>
      <c r="D29" s="59"/>
      <c r="E29" s="59"/>
      <c r="F29" s="59"/>
      <c r="G29" s="31" t="s">
        <v>101</v>
      </c>
      <c r="H29" s="32"/>
    </row>
    <row r="30" spans="1:8" x14ac:dyDescent="0.25">
      <c r="A30" s="40"/>
      <c r="B30" s="29"/>
      <c r="C30" s="59"/>
      <c r="D30" s="59"/>
      <c r="E30" s="59"/>
      <c r="F30" s="59"/>
      <c r="G30" s="13" t="s">
        <v>100</v>
      </c>
      <c r="H30" s="14">
        <v>3</v>
      </c>
    </row>
    <row r="31" spans="1:8" ht="32.25" thickBot="1" x14ac:dyDescent="0.3">
      <c r="A31" s="40"/>
      <c r="B31" s="29"/>
      <c r="C31" s="59"/>
      <c r="D31" s="59"/>
      <c r="E31" s="59"/>
      <c r="F31" s="59"/>
      <c r="G31" s="13" t="s">
        <v>132</v>
      </c>
      <c r="H31" s="14">
        <v>5</v>
      </c>
    </row>
    <row r="32" spans="1:8" x14ac:dyDescent="0.25">
      <c r="A32" s="40"/>
      <c r="B32" s="29"/>
      <c r="C32" s="59"/>
      <c r="D32" s="59"/>
      <c r="E32" s="59"/>
      <c r="F32" s="59"/>
      <c r="G32" s="31" t="s">
        <v>99</v>
      </c>
      <c r="H32" s="32"/>
    </row>
    <row r="33" spans="1:8" x14ac:dyDescent="0.25">
      <c r="A33" s="40"/>
      <c r="B33" s="29"/>
      <c r="C33" s="59"/>
      <c r="D33" s="59"/>
      <c r="E33" s="59"/>
      <c r="F33" s="59"/>
      <c r="G33" s="13" t="s">
        <v>99</v>
      </c>
      <c r="H33" s="14">
        <v>30</v>
      </c>
    </row>
    <row r="34" spans="1:8" ht="16.5" thickBot="1" x14ac:dyDescent="0.3">
      <c r="A34" s="40"/>
      <c r="B34" s="29"/>
      <c r="C34" s="59"/>
      <c r="D34" s="59"/>
      <c r="E34" s="59"/>
      <c r="F34" s="59"/>
      <c r="G34" s="13" t="s">
        <v>98</v>
      </c>
      <c r="H34" s="14">
        <v>16</v>
      </c>
    </row>
    <row r="35" spans="1:8" x14ac:dyDescent="0.25">
      <c r="A35" s="40"/>
      <c r="B35" s="29"/>
      <c r="C35" s="59"/>
      <c r="D35" s="59"/>
      <c r="E35" s="59"/>
      <c r="F35" s="59"/>
      <c r="G35" s="31" t="s">
        <v>193</v>
      </c>
      <c r="H35" s="32"/>
    </row>
    <row r="36" spans="1:8" x14ac:dyDescent="0.25">
      <c r="A36" s="40"/>
      <c r="B36" s="29"/>
      <c r="C36" s="59"/>
      <c r="D36" s="59"/>
      <c r="E36" s="59"/>
      <c r="F36" s="59"/>
      <c r="G36" s="13" t="s">
        <v>193</v>
      </c>
      <c r="H36" s="14">
        <v>10</v>
      </c>
    </row>
    <row r="37" spans="1:8" ht="16.5" thickBot="1" x14ac:dyDescent="0.3">
      <c r="A37" s="40"/>
      <c r="B37" s="29"/>
      <c r="C37" s="60"/>
      <c r="D37" s="60"/>
      <c r="E37" s="60"/>
      <c r="F37" s="60"/>
      <c r="G37" s="33" t="s">
        <v>8</v>
      </c>
      <c r="H37" s="35">
        <f>SUM(H24:H24,H26:H28,H30:H31,H33:H34,H36:H36,)</f>
        <v>86</v>
      </c>
    </row>
    <row r="38" spans="1:8" ht="210" customHeight="1" thickBot="1" x14ac:dyDescent="0.3">
      <c r="A38" s="41"/>
      <c r="B38" s="30"/>
      <c r="C38" s="37" t="s">
        <v>199</v>
      </c>
      <c r="D38" s="37"/>
      <c r="E38" s="37"/>
      <c r="F38" s="38"/>
      <c r="G38" s="34"/>
      <c r="H38" s="36"/>
    </row>
    <row r="39" spans="1:8" x14ac:dyDescent="0.25">
      <c r="A39" s="39">
        <v>3</v>
      </c>
      <c r="B39" s="28" t="s">
        <v>198</v>
      </c>
      <c r="C39" s="58" t="s">
        <v>197</v>
      </c>
      <c r="D39" s="58" t="s">
        <v>196</v>
      </c>
      <c r="E39" s="58" t="s">
        <v>195</v>
      </c>
      <c r="F39" s="58" t="s">
        <v>194</v>
      </c>
      <c r="G39" s="31" t="s">
        <v>110</v>
      </c>
      <c r="H39" s="32"/>
    </row>
    <row r="40" spans="1:8" ht="32.25" thickBot="1" x14ac:dyDescent="0.3">
      <c r="A40" s="40"/>
      <c r="B40" s="29"/>
      <c r="C40" s="59"/>
      <c r="D40" s="59"/>
      <c r="E40" s="59"/>
      <c r="F40" s="59"/>
      <c r="G40" s="13" t="s">
        <v>106</v>
      </c>
      <c r="H40" s="14">
        <v>6</v>
      </c>
    </row>
    <row r="41" spans="1:8" x14ac:dyDescent="0.25">
      <c r="A41" s="40"/>
      <c r="B41" s="29"/>
      <c r="C41" s="59"/>
      <c r="D41" s="59"/>
      <c r="E41" s="59"/>
      <c r="F41" s="59"/>
      <c r="G41" s="31" t="s">
        <v>105</v>
      </c>
      <c r="H41" s="32"/>
    </row>
    <row r="42" spans="1:8" x14ac:dyDescent="0.25">
      <c r="A42" s="40"/>
      <c r="B42" s="29"/>
      <c r="C42" s="59"/>
      <c r="D42" s="59"/>
      <c r="E42" s="59"/>
      <c r="F42" s="59"/>
      <c r="G42" s="13" t="s">
        <v>104</v>
      </c>
      <c r="H42" s="14">
        <v>4</v>
      </c>
    </row>
    <row r="43" spans="1:8" x14ac:dyDescent="0.25">
      <c r="A43" s="40"/>
      <c r="B43" s="29"/>
      <c r="C43" s="59"/>
      <c r="D43" s="59"/>
      <c r="E43" s="59"/>
      <c r="F43" s="59"/>
      <c r="G43" s="13" t="s">
        <v>103</v>
      </c>
      <c r="H43" s="14">
        <v>6</v>
      </c>
    </row>
    <row r="44" spans="1:8" ht="32.25" thickBot="1" x14ac:dyDescent="0.3">
      <c r="A44" s="40"/>
      <c r="B44" s="29"/>
      <c r="C44" s="59"/>
      <c r="D44" s="59"/>
      <c r="E44" s="59"/>
      <c r="F44" s="59"/>
      <c r="G44" s="13" t="s">
        <v>102</v>
      </c>
      <c r="H44" s="14">
        <v>4</v>
      </c>
    </row>
    <row r="45" spans="1:8" x14ac:dyDescent="0.25">
      <c r="A45" s="40"/>
      <c r="B45" s="29"/>
      <c r="C45" s="59"/>
      <c r="D45" s="59"/>
      <c r="E45" s="59"/>
      <c r="F45" s="59"/>
      <c r="G45" s="31" t="s">
        <v>101</v>
      </c>
      <c r="H45" s="32"/>
    </row>
    <row r="46" spans="1:8" x14ac:dyDescent="0.25">
      <c r="A46" s="40"/>
      <c r="B46" s="29"/>
      <c r="C46" s="59"/>
      <c r="D46" s="59"/>
      <c r="E46" s="59"/>
      <c r="F46" s="59"/>
      <c r="G46" s="13" t="s">
        <v>100</v>
      </c>
      <c r="H46" s="14">
        <v>2</v>
      </c>
    </row>
    <row r="47" spans="1:8" ht="32.25" thickBot="1" x14ac:dyDescent="0.3">
      <c r="A47" s="40"/>
      <c r="B47" s="29"/>
      <c r="C47" s="59"/>
      <c r="D47" s="59"/>
      <c r="E47" s="59"/>
      <c r="F47" s="59"/>
      <c r="G47" s="13" t="s">
        <v>132</v>
      </c>
      <c r="H47" s="14">
        <v>4</v>
      </c>
    </row>
    <row r="48" spans="1:8" x14ac:dyDescent="0.25">
      <c r="A48" s="40"/>
      <c r="B48" s="29"/>
      <c r="C48" s="59"/>
      <c r="D48" s="59"/>
      <c r="E48" s="59"/>
      <c r="F48" s="59"/>
      <c r="G48" s="31" t="s">
        <v>99</v>
      </c>
      <c r="H48" s="32"/>
    </row>
    <row r="49" spans="1:8" x14ac:dyDescent="0.25">
      <c r="A49" s="40"/>
      <c r="B49" s="29"/>
      <c r="C49" s="59"/>
      <c r="D49" s="59"/>
      <c r="E49" s="59"/>
      <c r="F49" s="59"/>
      <c r="G49" s="13" t="s">
        <v>99</v>
      </c>
      <c r="H49" s="14">
        <v>34</v>
      </c>
    </row>
    <row r="50" spans="1:8" ht="16.5" thickBot="1" x14ac:dyDescent="0.3">
      <c r="A50" s="40"/>
      <c r="B50" s="29"/>
      <c r="C50" s="59"/>
      <c r="D50" s="59"/>
      <c r="E50" s="59"/>
      <c r="F50" s="59"/>
      <c r="G50" s="13" t="s">
        <v>98</v>
      </c>
      <c r="H50" s="14">
        <v>14</v>
      </c>
    </row>
    <row r="51" spans="1:8" x14ac:dyDescent="0.25">
      <c r="A51" s="40"/>
      <c r="B51" s="29"/>
      <c r="C51" s="59"/>
      <c r="D51" s="59"/>
      <c r="E51" s="59"/>
      <c r="F51" s="59"/>
      <c r="G51" s="31" t="s">
        <v>193</v>
      </c>
      <c r="H51" s="32"/>
    </row>
    <row r="52" spans="1:8" x14ac:dyDescent="0.25">
      <c r="A52" s="40"/>
      <c r="B52" s="29"/>
      <c r="C52" s="59"/>
      <c r="D52" s="59"/>
      <c r="E52" s="59"/>
      <c r="F52" s="59"/>
      <c r="G52" s="13" t="s">
        <v>193</v>
      </c>
      <c r="H52" s="14">
        <v>10</v>
      </c>
    </row>
    <row r="53" spans="1:8" ht="16.5" thickBot="1" x14ac:dyDescent="0.3">
      <c r="A53" s="40"/>
      <c r="B53" s="29"/>
      <c r="C53" s="60"/>
      <c r="D53" s="60"/>
      <c r="E53" s="60"/>
      <c r="F53" s="60"/>
      <c r="G53" s="33" t="s">
        <v>8</v>
      </c>
      <c r="H53" s="35">
        <f>SUM(H40:H40,H42:H44,H46:H47,H49:H50,H52:H52)</f>
        <v>84</v>
      </c>
    </row>
    <row r="54" spans="1:8" ht="190.5" customHeight="1" thickBot="1" x14ac:dyDescent="0.3">
      <c r="A54" s="41"/>
      <c r="B54" s="30"/>
      <c r="C54" s="37" t="s">
        <v>192</v>
      </c>
      <c r="D54" s="37"/>
      <c r="E54" s="37"/>
      <c r="F54" s="38"/>
      <c r="G54" s="34"/>
      <c r="H54" s="36"/>
    </row>
    <row r="55" spans="1:8" x14ac:dyDescent="0.25">
      <c r="A55" s="39">
        <v>4</v>
      </c>
      <c r="B55" s="28" t="s">
        <v>183</v>
      </c>
      <c r="C55" s="58" t="s">
        <v>191</v>
      </c>
      <c r="D55" s="58" t="s">
        <v>190</v>
      </c>
      <c r="E55" s="58" t="s">
        <v>189</v>
      </c>
      <c r="F55" s="58" t="s">
        <v>188</v>
      </c>
      <c r="G55" s="31" t="s">
        <v>161</v>
      </c>
      <c r="H55" s="32"/>
    </row>
    <row r="56" spans="1:8" ht="32.25" thickBot="1" x14ac:dyDescent="0.3">
      <c r="A56" s="40"/>
      <c r="B56" s="29"/>
      <c r="C56" s="59"/>
      <c r="D56" s="59"/>
      <c r="E56" s="59"/>
      <c r="F56" s="59"/>
      <c r="G56" s="13" t="s">
        <v>160</v>
      </c>
      <c r="H56" s="14">
        <v>6</v>
      </c>
    </row>
    <row r="57" spans="1:8" x14ac:dyDescent="0.25">
      <c r="A57" s="40"/>
      <c r="B57" s="29"/>
      <c r="C57" s="59"/>
      <c r="D57" s="59"/>
      <c r="E57" s="59"/>
      <c r="F57" s="59"/>
      <c r="G57" s="31" t="s">
        <v>131</v>
      </c>
      <c r="H57" s="32"/>
    </row>
    <row r="58" spans="1:8" ht="16.5" thickBot="1" x14ac:dyDescent="0.3">
      <c r="A58" s="40"/>
      <c r="B58" s="29"/>
      <c r="C58" s="59"/>
      <c r="D58" s="59"/>
      <c r="E58" s="59"/>
      <c r="F58" s="59"/>
      <c r="G58" s="13" t="s">
        <v>130</v>
      </c>
      <c r="H58" s="14">
        <v>16</v>
      </c>
    </row>
    <row r="59" spans="1:8" x14ac:dyDescent="0.25">
      <c r="A59" s="40"/>
      <c r="B59" s="29"/>
      <c r="C59" s="59"/>
      <c r="D59" s="59"/>
      <c r="E59" s="59"/>
      <c r="F59" s="59"/>
      <c r="G59" s="31" t="s">
        <v>118</v>
      </c>
      <c r="H59" s="32"/>
    </row>
    <row r="60" spans="1:8" ht="31.5" x14ac:dyDescent="0.25">
      <c r="A60" s="40"/>
      <c r="B60" s="29"/>
      <c r="C60" s="59"/>
      <c r="D60" s="59"/>
      <c r="E60" s="59"/>
      <c r="F60" s="59"/>
      <c r="G60" s="13" t="s">
        <v>117</v>
      </c>
      <c r="H60" s="14">
        <v>6</v>
      </c>
    </row>
    <row r="61" spans="1:8" x14ac:dyDescent="0.25">
      <c r="A61" s="40"/>
      <c r="B61" s="29"/>
      <c r="C61" s="59"/>
      <c r="D61" s="59"/>
      <c r="E61" s="59"/>
      <c r="F61" s="59"/>
      <c r="G61" s="13" t="s">
        <v>116</v>
      </c>
      <c r="H61" s="14">
        <v>3</v>
      </c>
    </row>
    <row r="62" spans="1:8" x14ac:dyDescent="0.25">
      <c r="A62" s="40"/>
      <c r="B62" s="29"/>
      <c r="C62" s="59"/>
      <c r="D62" s="59"/>
      <c r="E62" s="59"/>
      <c r="F62" s="59"/>
      <c r="G62" s="13" t="s">
        <v>115</v>
      </c>
      <c r="H62" s="14">
        <v>3</v>
      </c>
    </row>
    <row r="63" spans="1:8" ht="16.5" thickBot="1" x14ac:dyDescent="0.3">
      <c r="A63" s="40"/>
      <c r="B63" s="29"/>
      <c r="C63" s="60"/>
      <c r="D63" s="60"/>
      <c r="E63" s="60"/>
      <c r="F63" s="60"/>
      <c r="G63" s="33" t="s">
        <v>8</v>
      </c>
      <c r="H63" s="35">
        <f>SUM(H56:H56,H58:H58,H60:H62,)</f>
        <v>34</v>
      </c>
    </row>
    <row r="64" spans="1:8" ht="185.25" customHeight="1" thickBot="1" x14ac:dyDescent="0.3">
      <c r="A64" s="41"/>
      <c r="B64" s="30"/>
      <c r="C64" s="37" t="s">
        <v>187</v>
      </c>
      <c r="D64" s="37"/>
      <c r="E64" s="37"/>
      <c r="F64" s="38"/>
      <c r="G64" s="34"/>
      <c r="H64" s="36"/>
    </row>
    <row r="65" spans="1:8" x14ac:dyDescent="0.25">
      <c r="A65" s="39">
        <v>5</v>
      </c>
      <c r="B65" s="28" t="s">
        <v>183</v>
      </c>
      <c r="C65" s="58" t="s">
        <v>186</v>
      </c>
      <c r="D65" s="58" t="s">
        <v>185</v>
      </c>
      <c r="E65" s="58"/>
      <c r="F65" s="58"/>
      <c r="G65" s="31" t="s">
        <v>161</v>
      </c>
      <c r="H65" s="32"/>
    </row>
    <row r="66" spans="1:8" ht="31.5" x14ac:dyDescent="0.25">
      <c r="A66" s="40"/>
      <c r="B66" s="29"/>
      <c r="C66" s="59"/>
      <c r="D66" s="59"/>
      <c r="E66" s="59"/>
      <c r="F66" s="59"/>
      <c r="G66" s="13" t="s">
        <v>178</v>
      </c>
      <c r="H66" s="14">
        <v>10</v>
      </c>
    </row>
    <row r="67" spans="1:8" ht="31.5" x14ac:dyDescent="0.25">
      <c r="A67" s="40"/>
      <c r="B67" s="29"/>
      <c r="C67" s="59"/>
      <c r="D67" s="59"/>
      <c r="E67" s="59"/>
      <c r="F67" s="59"/>
      <c r="G67" s="13" t="s">
        <v>177</v>
      </c>
      <c r="H67" s="14">
        <v>10</v>
      </c>
    </row>
    <row r="68" spans="1:8" ht="31.5" x14ac:dyDescent="0.25">
      <c r="A68" s="40"/>
      <c r="B68" s="29"/>
      <c r="C68" s="59"/>
      <c r="D68" s="59"/>
      <c r="E68" s="59"/>
      <c r="F68" s="59"/>
      <c r="G68" s="13" t="s">
        <v>176</v>
      </c>
      <c r="H68" s="14">
        <v>10</v>
      </c>
    </row>
    <row r="69" spans="1:8" x14ac:dyDescent="0.25">
      <c r="A69" s="40"/>
      <c r="B69" s="29"/>
      <c r="C69" s="59"/>
      <c r="D69" s="59"/>
      <c r="E69" s="59"/>
      <c r="F69" s="59"/>
      <c r="G69" s="13" t="s">
        <v>175</v>
      </c>
      <c r="H69" s="14">
        <v>12</v>
      </c>
    </row>
    <row r="70" spans="1:8" ht="31.5" x14ac:dyDescent="0.25">
      <c r="A70" s="40"/>
      <c r="B70" s="29"/>
      <c r="C70" s="59"/>
      <c r="D70" s="59"/>
      <c r="E70" s="59"/>
      <c r="F70" s="59"/>
      <c r="G70" s="13" t="s">
        <v>174</v>
      </c>
      <c r="H70" s="14">
        <v>10</v>
      </c>
    </row>
    <row r="71" spans="1:8" ht="47.25" x14ac:dyDescent="0.25">
      <c r="A71" s="40"/>
      <c r="B71" s="29"/>
      <c r="C71" s="59"/>
      <c r="D71" s="59"/>
      <c r="E71" s="59"/>
      <c r="F71" s="59"/>
      <c r="G71" s="13" t="s">
        <v>168</v>
      </c>
      <c r="H71" s="14">
        <v>8</v>
      </c>
    </row>
    <row r="72" spans="1:8" ht="32.25" thickBot="1" x14ac:dyDescent="0.3">
      <c r="A72" s="40"/>
      <c r="B72" s="29"/>
      <c r="C72" s="59"/>
      <c r="D72" s="59"/>
      <c r="E72" s="59"/>
      <c r="F72" s="59"/>
      <c r="G72" s="13" t="s">
        <v>160</v>
      </c>
      <c r="H72" s="14">
        <v>18</v>
      </c>
    </row>
    <row r="73" spans="1:8" x14ac:dyDescent="0.25">
      <c r="A73" s="40"/>
      <c r="B73" s="29"/>
      <c r="C73" s="59"/>
      <c r="D73" s="59"/>
      <c r="E73" s="59"/>
      <c r="F73" s="59"/>
      <c r="G73" s="31" t="s">
        <v>144</v>
      </c>
      <c r="H73" s="32"/>
    </row>
    <row r="74" spans="1:8" ht="31.5" x14ac:dyDescent="0.25">
      <c r="A74" s="40"/>
      <c r="B74" s="29"/>
      <c r="C74" s="59"/>
      <c r="D74" s="59"/>
      <c r="E74" s="59"/>
      <c r="F74" s="59"/>
      <c r="G74" s="13" t="s">
        <v>153</v>
      </c>
      <c r="H74" s="14">
        <v>10</v>
      </c>
    </row>
    <row r="75" spans="1:8" ht="31.5" x14ac:dyDescent="0.25">
      <c r="A75" s="40"/>
      <c r="B75" s="29"/>
      <c r="C75" s="59"/>
      <c r="D75" s="59"/>
      <c r="E75" s="59"/>
      <c r="F75" s="59"/>
      <c r="G75" s="13" t="s">
        <v>167</v>
      </c>
      <c r="H75" s="14">
        <v>2</v>
      </c>
    </row>
    <row r="76" spans="1:8" x14ac:dyDescent="0.25">
      <c r="A76" s="40"/>
      <c r="B76" s="29"/>
      <c r="C76" s="59"/>
      <c r="D76" s="59"/>
      <c r="E76" s="59"/>
      <c r="F76" s="59"/>
      <c r="G76" s="13" t="s">
        <v>152</v>
      </c>
      <c r="H76" s="14">
        <v>3</v>
      </c>
    </row>
    <row r="77" spans="1:8" ht="31.5" x14ac:dyDescent="0.25">
      <c r="A77" s="40"/>
      <c r="B77" s="29"/>
      <c r="C77" s="59"/>
      <c r="D77" s="59"/>
      <c r="E77" s="59"/>
      <c r="F77" s="59"/>
      <c r="G77" s="13" t="s">
        <v>151</v>
      </c>
      <c r="H77" s="14">
        <v>5</v>
      </c>
    </row>
    <row r="78" spans="1:8" x14ac:dyDescent="0.25">
      <c r="A78" s="40"/>
      <c r="B78" s="29"/>
      <c r="C78" s="59"/>
      <c r="D78" s="59"/>
      <c r="E78" s="59"/>
      <c r="F78" s="59"/>
      <c r="G78" s="13" t="s">
        <v>150</v>
      </c>
      <c r="H78" s="14">
        <v>2</v>
      </c>
    </row>
    <row r="79" spans="1:8" ht="16.5" thickBot="1" x14ac:dyDescent="0.3">
      <c r="A79" s="40"/>
      <c r="B79" s="29"/>
      <c r="C79" s="59"/>
      <c r="D79" s="59"/>
      <c r="E79" s="59"/>
      <c r="F79" s="59"/>
      <c r="G79" s="13" t="s">
        <v>143</v>
      </c>
      <c r="H79" s="14">
        <v>4</v>
      </c>
    </row>
    <row r="80" spans="1:8" x14ac:dyDescent="0.25">
      <c r="A80" s="40"/>
      <c r="B80" s="29"/>
      <c r="C80" s="59"/>
      <c r="D80" s="59"/>
      <c r="E80" s="59"/>
      <c r="F80" s="59"/>
      <c r="G80" s="31" t="s">
        <v>142</v>
      </c>
      <c r="H80" s="32"/>
    </row>
    <row r="81" spans="1:8" ht="63" x14ac:dyDescent="0.25">
      <c r="A81" s="40"/>
      <c r="B81" s="29"/>
      <c r="C81" s="59"/>
      <c r="D81" s="59"/>
      <c r="E81" s="59"/>
      <c r="F81" s="59"/>
      <c r="G81" s="13" t="s">
        <v>141</v>
      </c>
      <c r="H81" s="14">
        <v>3</v>
      </c>
    </row>
    <row r="82" spans="1:8" x14ac:dyDescent="0.25">
      <c r="A82" s="40"/>
      <c r="B82" s="29"/>
      <c r="C82" s="59"/>
      <c r="D82" s="59"/>
      <c r="E82" s="59"/>
      <c r="F82" s="59"/>
      <c r="G82" s="13" t="s">
        <v>140</v>
      </c>
      <c r="H82" s="14">
        <v>4</v>
      </c>
    </row>
    <row r="83" spans="1:8" ht="31.5" x14ac:dyDescent="0.25">
      <c r="A83" s="40"/>
      <c r="B83" s="29"/>
      <c r="C83" s="59"/>
      <c r="D83" s="59"/>
      <c r="E83" s="59"/>
      <c r="F83" s="59"/>
      <c r="G83" s="13" t="s">
        <v>139</v>
      </c>
      <c r="H83" s="14">
        <v>5</v>
      </c>
    </row>
    <row r="84" spans="1:8" ht="32.25" thickBot="1" x14ac:dyDescent="0.3">
      <c r="A84" s="40"/>
      <c r="B84" s="29"/>
      <c r="C84" s="59"/>
      <c r="D84" s="59"/>
      <c r="E84" s="59"/>
      <c r="F84" s="59"/>
      <c r="G84" s="13" t="s">
        <v>138</v>
      </c>
      <c r="H84" s="14">
        <v>5</v>
      </c>
    </row>
    <row r="85" spans="1:8" x14ac:dyDescent="0.25">
      <c r="A85" s="40"/>
      <c r="B85" s="29"/>
      <c r="C85" s="59"/>
      <c r="D85" s="59"/>
      <c r="E85" s="59"/>
      <c r="F85" s="59"/>
      <c r="G85" s="31" t="s">
        <v>123</v>
      </c>
      <c r="H85" s="32"/>
    </row>
    <row r="86" spans="1:8" ht="31.5" x14ac:dyDescent="0.25">
      <c r="A86" s="40"/>
      <c r="B86" s="29"/>
      <c r="C86" s="59"/>
      <c r="D86" s="59"/>
      <c r="E86" s="59"/>
      <c r="F86" s="59"/>
      <c r="G86" s="13" t="s">
        <v>122</v>
      </c>
      <c r="H86" s="14">
        <v>3</v>
      </c>
    </row>
    <row r="87" spans="1:8" x14ac:dyDescent="0.25">
      <c r="A87" s="40"/>
      <c r="B87" s="29"/>
      <c r="C87" s="59"/>
      <c r="D87" s="59"/>
      <c r="E87" s="59"/>
      <c r="F87" s="59"/>
      <c r="G87" s="13" t="s">
        <v>121</v>
      </c>
      <c r="H87" s="14">
        <v>3</v>
      </c>
    </row>
    <row r="88" spans="1:8" x14ac:dyDescent="0.25">
      <c r="A88" s="40"/>
      <c r="B88" s="29"/>
      <c r="C88" s="59"/>
      <c r="D88" s="59"/>
      <c r="E88" s="59"/>
      <c r="F88" s="59"/>
      <c r="G88" s="13" t="s">
        <v>120</v>
      </c>
      <c r="H88" s="14">
        <v>3</v>
      </c>
    </row>
    <row r="89" spans="1:8" ht="32.25" thickBot="1" x14ac:dyDescent="0.3">
      <c r="A89" s="40"/>
      <c r="B89" s="29"/>
      <c r="C89" s="59"/>
      <c r="D89" s="59"/>
      <c r="E89" s="59"/>
      <c r="F89" s="59"/>
      <c r="G89" s="13" t="s">
        <v>119</v>
      </c>
      <c r="H89" s="14">
        <v>10</v>
      </c>
    </row>
    <row r="90" spans="1:8" x14ac:dyDescent="0.25">
      <c r="A90" s="40"/>
      <c r="B90" s="29"/>
      <c r="C90" s="59"/>
      <c r="D90" s="59"/>
      <c r="E90" s="59"/>
      <c r="F90" s="59"/>
      <c r="G90" s="31" t="s">
        <v>118</v>
      </c>
      <c r="H90" s="32"/>
    </row>
    <row r="91" spans="1:8" ht="31.5" x14ac:dyDescent="0.25">
      <c r="A91" s="40"/>
      <c r="B91" s="29"/>
      <c r="C91" s="59"/>
      <c r="D91" s="59"/>
      <c r="E91" s="59"/>
      <c r="F91" s="59"/>
      <c r="G91" s="13" t="s">
        <v>117</v>
      </c>
      <c r="H91" s="14">
        <v>9</v>
      </c>
    </row>
    <row r="92" spans="1:8" x14ac:dyDescent="0.25">
      <c r="A92" s="40"/>
      <c r="B92" s="29"/>
      <c r="C92" s="59"/>
      <c r="D92" s="59"/>
      <c r="E92" s="59"/>
      <c r="F92" s="59"/>
      <c r="G92" s="13" t="s">
        <v>116</v>
      </c>
      <c r="H92" s="14">
        <v>5</v>
      </c>
    </row>
    <row r="93" spans="1:8" ht="16.5" thickBot="1" x14ac:dyDescent="0.3">
      <c r="A93" s="40"/>
      <c r="B93" s="29"/>
      <c r="C93" s="59"/>
      <c r="D93" s="59"/>
      <c r="E93" s="59"/>
      <c r="F93" s="59"/>
      <c r="G93" s="13" t="s">
        <v>115</v>
      </c>
      <c r="H93" s="14">
        <v>5</v>
      </c>
    </row>
    <row r="94" spans="1:8" x14ac:dyDescent="0.25">
      <c r="A94" s="40"/>
      <c r="B94" s="29"/>
      <c r="C94" s="59"/>
      <c r="D94" s="59"/>
      <c r="E94" s="59"/>
      <c r="F94" s="59"/>
      <c r="G94" s="31" t="s">
        <v>114</v>
      </c>
      <c r="H94" s="32"/>
    </row>
    <row r="95" spans="1:8" ht="31.5" x14ac:dyDescent="0.25">
      <c r="A95" s="40"/>
      <c r="B95" s="29"/>
      <c r="C95" s="59"/>
      <c r="D95" s="59"/>
      <c r="E95" s="59"/>
      <c r="F95" s="59"/>
      <c r="G95" s="13" t="s">
        <v>60</v>
      </c>
      <c r="H95" s="14">
        <v>8</v>
      </c>
    </row>
    <row r="96" spans="1:8" x14ac:dyDescent="0.25">
      <c r="A96" s="40"/>
      <c r="B96" s="29"/>
      <c r="C96" s="59"/>
      <c r="D96" s="59"/>
      <c r="E96" s="59"/>
      <c r="F96" s="59"/>
      <c r="G96" s="13" t="s">
        <v>113</v>
      </c>
      <c r="H96" s="14">
        <v>4</v>
      </c>
    </row>
    <row r="97" spans="1:8" ht="32.25" thickBot="1" x14ac:dyDescent="0.3">
      <c r="A97" s="40"/>
      <c r="B97" s="29"/>
      <c r="C97" s="59"/>
      <c r="D97" s="59"/>
      <c r="E97" s="59"/>
      <c r="F97" s="59"/>
      <c r="G97" s="13" t="s">
        <v>112</v>
      </c>
      <c r="H97" s="14">
        <v>6</v>
      </c>
    </row>
    <row r="98" spans="1:8" x14ac:dyDescent="0.25">
      <c r="A98" s="40"/>
      <c r="B98" s="29"/>
      <c r="C98" s="59"/>
      <c r="D98" s="59"/>
      <c r="E98" s="59"/>
      <c r="F98" s="59"/>
      <c r="G98" s="31" t="s">
        <v>111</v>
      </c>
      <c r="H98" s="32"/>
    </row>
    <row r="99" spans="1:8" ht="16.5" thickBot="1" x14ac:dyDescent="0.3">
      <c r="A99" s="40"/>
      <c r="B99" s="29"/>
      <c r="C99" s="59"/>
      <c r="D99" s="59"/>
      <c r="E99" s="59"/>
      <c r="F99" s="59"/>
      <c r="G99" s="13" t="s">
        <v>111</v>
      </c>
      <c r="H99" s="14">
        <v>3</v>
      </c>
    </row>
    <row r="100" spans="1:8" x14ac:dyDescent="0.25">
      <c r="A100" s="40"/>
      <c r="B100" s="29"/>
      <c r="C100" s="59"/>
      <c r="D100" s="59"/>
      <c r="E100" s="59"/>
      <c r="F100" s="59"/>
      <c r="G100" s="31" t="s">
        <v>110</v>
      </c>
      <c r="H100" s="32"/>
    </row>
    <row r="101" spans="1:8" ht="31.5" x14ac:dyDescent="0.25">
      <c r="A101" s="40"/>
      <c r="B101" s="29"/>
      <c r="C101" s="59"/>
      <c r="D101" s="59"/>
      <c r="E101" s="59"/>
      <c r="F101" s="59"/>
      <c r="G101" s="13" t="s">
        <v>109</v>
      </c>
      <c r="H101" s="14">
        <v>7</v>
      </c>
    </row>
    <row r="102" spans="1:8" x14ac:dyDescent="0.25">
      <c r="A102" s="40"/>
      <c r="B102" s="29"/>
      <c r="C102" s="59"/>
      <c r="D102" s="59"/>
      <c r="E102" s="59"/>
      <c r="F102" s="59"/>
      <c r="G102" s="13" t="s">
        <v>107</v>
      </c>
      <c r="H102" s="14">
        <v>3</v>
      </c>
    </row>
    <row r="103" spans="1:8" ht="32.25" thickBot="1" x14ac:dyDescent="0.3">
      <c r="A103" s="40"/>
      <c r="B103" s="29"/>
      <c r="C103" s="59"/>
      <c r="D103" s="59"/>
      <c r="E103" s="59"/>
      <c r="F103" s="59"/>
      <c r="G103" s="13" t="s">
        <v>106</v>
      </c>
      <c r="H103" s="14">
        <v>8</v>
      </c>
    </row>
    <row r="104" spans="1:8" x14ac:dyDescent="0.25">
      <c r="A104" s="40"/>
      <c r="B104" s="29"/>
      <c r="C104" s="59"/>
      <c r="D104" s="59"/>
      <c r="E104" s="59"/>
      <c r="F104" s="59"/>
      <c r="G104" s="31" t="s">
        <v>105</v>
      </c>
      <c r="H104" s="32"/>
    </row>
    <row r="105" spans="1:8" x14ac:dyDescent="0.25">
      <c r="A105" s="40"/>
      <c r="B105" s="29"/>
      <c r="C105" s="59"/>
      <c r="D105" s="59"/>
      <c r="E105" s="59"/>
      <c r="F105" s="59"/>
      <c r="G105" s="13" t="s">
        <v>104</v>
      </c>
      <c r="H105" s="14">
        <v>5</v>
      </c>
    </row>
    <row r="106" spans="1:8" x14ac:dyDescent="0.25">
      <c r="A106" s="40"/>
      <c r="B106" s="29"/>
      <c r="C106" s="59"/>
      <c r="D106" s="59"/>
      <c r="E106" s="59"/>
      <c r="F106" s="59"/>
      <c r="G106" s="13" t="s">
        <v>103</v>
      </c>
      <c r="H106" s="14">
        <v>6</v>
      </c>
    </row>
    <row r="107" spans="1:8" ht="32.25" thickBot="1" x14ac:dyDescent="0.3">
      <c r="A107" s="40"/>
      <c r="B107" s="29"/>
      <c r="C107" s="59"/>
      <c r="D107" s="59"/>
      <c r="E107" s="59"/>
      <c r="F107" s="59"/>
      <c r="G107" s="13" t="s">
        <v>102</v>
      </c>
      <c r="H107" s="14">
        <v>6</v>
      </c>
    </row>
    <row r="108" spans="1:8" x14ac:dyDescent="0.25">
      <c r="A108" s="40"/>
      <c r="B108" s="29"/>
      <c r="C108" s="59"/>
      <c r="D108" s="59"/>
      <c r="E108" s="59"/>
      <c r="F108" s="59"/>
      <c r="G108" s="31" t="s">
        <v>101</v>
      </c>
      <c r="H108" s="32"/>
    </row>
    <row r="109" spans="1:8" x14ac:dyDescent="0.25">
      <c r="A109" s="40"/>
      <c r="B109" s="29"/>
      <c r="C109" s="59"/>
      <c r="D109" s="59"/>
      <c r="E109" s="59"/>
      <c r="F109" s="59"/>
      <c r="G109" s="13" t="s">
        <v>100</v>
      </c>
      <c r="H109" s="14">
        <v>4</v>
      </c>
    </row>
    <row r="110" spans="1:8" ht="16.5" thickBot="1" x14ac:dyDescent="0.3">
      <c r="A110" s="40"/>
      <c r="B110" s="29"/>
      <c r="C110" s="60"/>
      <c r="D110" s="60"/>
      <c r="E110" s="60"/>
      <c r="F110" s="60"/>
      <c r="G110" s="33" t="s">
        <v>8</v>
      </c>
      <c r="H110" s="35">
        <f>SUM(H66:H72,H74:H79,H81:H84,H86:H89,H91:H93,H95:H97,H99:H99,H101:H103,H105:H107,H109:H109)</f>
        <v>219</v>
      </c>
    </row>
    <row r="111" spans="1:8" ht="197.25" customHeight="1" thickBot="1" x14ac:dyDescent="0.3">
      <c r="A111" s="41"/>
      <c r="B111" s="30"/>
      <c r="C111" s="37" t="s">
        <v>184</v>
      </c>
      <c r="D111" s="37"/>
      <c r="E111" s="37"/>
      <c r="F111" s="38"/>
      <c r="G111" s="34"/>
      <c r="H111" s="36"/>
    </row>
    <row r="112" spans="1:8" x14ac:dyDescent="0.25">
      <c r="A112" s="39">
        <v>6</v>
      </c>
      <c r="B112" s="28" t="s">
        <v>183</v>
      </c>
      <c r="C112" s="58" t="s">
        <v>182</v>
      </c>
      <c r="D112" s="58" t="s">
        <v>181</v>
      </c>
      <c r="E112" s="58" t="s">
        <v>180</v>
      </c>
      <c r="F112" s="58" t="s">
        <v>179</v>
      </c>
      <c r="G112" s="31" t="s">
        <v>161</v>
      </c>
      <c r="H112" s="32"/>
    </row>
    <row r="113" spans="1:8" ht="31.5" x14ac:dyDescent="0.25">
      <c r="A113" s="40"/>
      <c r="B113" s="29"/>
      <c r="C113" s="59"/>
      <c r="D113" s="59"/>
      <c r="E113" s="59"/>
      <c r="F113" s="59"/>
      <c r="G113" s="13" t="s">
        <v>178</v>
      </c>
      <c r="H113" s="14">
        <v>8</v>
      </c>
    </row>
    <row r="114" spans="1:8" ht="31.5" x14ac:dyDescent="0.25">
      <c r="A114" s="40"/>
      <c r="B114" s="29"/>
      <c r="C114" s="59"/>
      <c r="D114" s="59"/>
      <c r="E114" s="59"/>
      <c r="F114" s="59"/>
      <c r="G114" s="13" t="s">
        <v>177</v>
      </c>
      <c r="H114" s="14">
        <v>8</v>
      </c>
    </row>
    <row r="115" spans="1:8" ht="31.5" x14ac:dyDescent="0.25">
      <c r="A115" s="40"/>
      <c r="B115" s="29"/>
      <c r="C115" s="59"/>
      <c r="D115" s="59"/>
      <c r="E115" s="59"/>
      <c r="F115" s="59"/>
      <c r="G115" s="13" t="s">
        <v>176</v>
      </c>
      <c r="H115" s="14">
        <v>8</v>
      </c>
    </row>
    <row r="116" spans="1:8" x14ac:dyDescent="0.25">
      <c r="A116" s="40"/>
      <c r="B116" s="29"/>
      <c r="C116" s="59"/>
      <c r="D116" s="59"/>
      <c r="E116" s="59"/>
      <c r="F116" s="59"/>
      <c r="G116" s="13" t="s">
        <v>175</v>
      </c>
      <c r="H116" s="14">
        <v>6</v>
      </c>
    </row>
    <row r="117" spans="1:8" ht="31.5" x14ac:dyDescent="0.25">
      <c r="A117" s="40"/>
      <c r="B117" s="29"/>
      <c r="C117" s="59"/>
      <c r="D117" s="59"/>
      <c r="E117" s="59"/>
      <c r="F117" s="59"/>
      <c r="G117" s="13" t="s">
        <v>174</v>
      </c>
      <c r="H117" s="14">
        <v>8</v>
      </c>
    </row>
    <row r="118" spans="1:8" ht="47.25" x14ac:dyDescent="0.25">
      <c r="A118" s="40"/>
      <c r="B118" s="29"/>
      <c r="C118" s="59"/>
      <c r="D118" s="59"/>
      <c r="E118" s="59"/>
      <c r="F118" s="59"/>
      <c r="G118" s="13" t="s">
        <v>168</v>
      </c>
      <c r="H118" s="14">
        <v>6</v>
      </c>
    </row>
    <row r="119" spans="1:8" ht="32.25" thickBot="1" x14ac:dyDescent="0.3">
      <c r="A119" s="40"/>
      <c r="B119" s="29"/>
      <c r="C119" s="59"/>
      <c r="D119" s="59"/>
      <c r="E119" s="59"/>
      <c r="F119" s="59"/>
      <c r="G119" s="13" t="s">
        <v>160</v>
      </c>
      <c r="H119" s="14">
        <v>14</v>
      </c>
    </row>
    <row r="120" spans="1:8" x14ac:dyDescent="0.25">
      <c r="A120" s="40"/>
      <c r="B120" s="29"/>
      <c r="C120" s="59"/>
      <c r="D120" s="59"/>
      <c r="E120" s="59"/>
      <c r="F120" s="59"/>
      <c r="G120" s="31" t="s">
        <v>144</v>
      </c>
      <c r="H120" s="32"/>
    </row>
    <row r="121" spans="1:8" ht="31.5" x14ac:dyDescent="0.25">
      <c r="A121" s="40"/>
      <c r="B121" s="29"/>
      <c r="C121" s="59"/>
      <c r="D121" s="59"/>
      <c r="E121" s="59"/>
      <c r="F121" s="59"/>
      <c r="G121" s="13" t="s">
        <v>153</v>
      </c>
      <c r="H121" s="14">
        <v>6</v>
      </c>
    </row>
    <row r="122" spans="1:8" ht="31.5" x14ac:dyDescent="0.25">
      <c r="A122" s="40"/>
      <c r="B122" s="29"/>
      <c r="C122" s="59"/>
      <c r="D122" s="59"/>
      <c r="E122" s="59"/>
      <c r="F122" s="59"/>
      <c r="G122" s="13" t="s">
        <v>167</v>
      </c>
      <c r="H122" s="14">
        <v>2</v>
      </c>
    </row>
    <row r="123" spans="1:8" x14ac:dyDescent="0.25">
      <c r="A123" s="40"/>
      <c r="B123" s="29"/>
      <c r="C123" s="59"/>
      <c r="D123" s="59"/>
      <c r="E123" s="59"/>
      <c r="F123" s="59"/>
      <c r="G123" s="13" t="s">
        <v>152</v>
      </c>
      <c r="H123" s="14">
        <v>3</v>
      </c>
    </row>
    <row r="124" spans="1:8" ht="31.5" x14ac:dyDescent="0.25">
      <c r="A124" s="40"/>
      <c r="B124" s="29"/>
      <c r="C124" s="59"/>
      <c r="D124" s="59"/>
      <c r="E124" s="59"/>
      <c r="F124" s="59"/>
      <c r="G124" s="13" t="s">
        <v>151</v>
      </c>
      <c r="H124" s="14">
        <v>4</v>
      </c>
    </row>
    <row r="125" spans="1:8" x14ac:dyDescent="0.25">
      <c r="A125" s="40"/>
      <c r="B125" s="29"/>
      <c r="C125" s="59"/>
      <c r="D125" s="59"/>
      <c r="E125" s="59"/>
      <c r="F125" s="59"/>
      <c r="G125" s="13" t="s">
        <v>150</v>
      </c>
      <c r="H125" s="14">
        <v>2</v>
      </c>
    </row>
    <row r="126" spans="1:8" ht="16.5" thickBot="1" x14ac:dyDescent="0.3">
      <c r="A126" s="40"/>
      <c r="B126" s="29"/>
      <c r="C126" s="59"/>
      <c r="D126" s="59"/>
      <c r="E126" s="59"/>
      <c r="F126" s="59"/>
      <c r="G126" s="13" t="s">
        <v>143</v>
      </c>
      <c r="H126" s="14">
        <v>3</v>
      </c>
    </row>
    <row r="127" spans="1:8" x14ac:dyDescent="0.25">
      <c r="A127" s="40"/>
      <c r="B127" s="29"/>
      <c r="C127" s="59"/>
      <c r="D127" s="59"/>
      <c r="E127" s="59"/>
      <c r="F127" s="59"/>
      <c r="G127" s="31" t="s">
        <v>142</v>
      </c>
      <c r="H127" s="32"/>
    </row>
    <row r="128" spans="1:8" ht="63" x14ac:dyDescent="0.25">
      <c r="A128" s="40"/>
      <c r="B128" s="29"/>
      <c r="C128" s="59"/>
      <c r="D128" s="59"/>
      <c r="E128" s="59"/>
      <c r="F128" s="59"/>
      <c r="G128" s="13" t="s">
        <v>141</v>
      </c>
      <c r="H128" s="14">
        <v>2</v>
      </c>
    </row>
    <row r="129" spans="1:8" ht="31.5" x14ac:dyDescent="0.25">
      <c r="A129" s="40"/>
      <c r="B129" s="29"/>
      <c r="C129" s="59"/>
      <c r="D129" s="59"/>
      <c r="E129" s="59"/>
      <c r="F129" s="59"/>
      <c r="G129" s="13" t="s">
        <v>139</v>
      </c>
      <c r="H129" s="14">
        <v>4</v>
      </c>
    </row>
    <row r="130" spans="1:8" ht="32.25" thickBot="1" x14ac:dyDescent="0.3">
      <c r="A130" s="40"/>
      <c r="B130" s="29"/>
      <c r="C130" s="59"/>
      <c r="D130" s="59"/>
      <c r="E130" s="59"/>
      <c r="F130" s="59"/>
      <c r="G130" s="13" t="s">
        <v>138</v>
      </c>
      <c r="H130" s="14">
        <v>4</v>
      </c>
    </row>
    <row r="131" spans="1:8" x14ac:dyDescent="0.25">
      <c r="A131" s="40"/>
      <c r="B131" s="29"/>
      <c r="C131" s="59"/>
      <c r="D131" s="59"/>
      <c r="E131" s="59"/>
      <c r="F131" s="59"/>
      <c r="G131" s="31" t="s">
        <v>123</v>
      </c>
      <c r="H131" s="32"/>
    </row>
    <row r="132" spans="1:8" ht="31.5" x14ac:dyDescent="0.25">
      <c r="A132" s="40"/>
      <c r="B132" s="29"/>
      <c r="C132" s="59"/>
      <c r="D132" s="59"/>
      <c r="E132" s="59"/>
      <c r="F132" s="59"/>
      <c r="G132" s="13" t="s">
        <v>122</v>
      </c>
      <c r="H132" s="14">
        <v>2</v>
      </c>
    </row>
    <row r="133" spans="1:8" x14ac:dyDescent="0.25">
      <c r="A133" s="40"/>
      <c r="B133" s="29"/>
      <c r="C133" s="59"/>
      <c r="D133" s="59"/>
      <c r="E133" s="59"/>
      <c r="F133" s="59"/>
      <c r="G133" s="13" t="s">
        <v>121</v>
      </c>
      <c r="H133" s="14">
        <v>2</v>
      </c>
    </row>
    <row r="134" spans="1:8" x14ac:dyDescent="0.25">
      <c r="A134" s="40"/>
      <c r="B134" s="29"/>
      <c r="C134" s="59"/>
      <c r="D134" s="59"/>
      <c r="E134" s="59"/>
      <c r="F134" s="59"/>
      <c r="G134" s="13" t="s">
        <v>120</v>
      </c>
      <c r="H134" s="14">
        <v>2</v>
      </c>
    </row>
    <row r="135" spans="1:8" ht="32.25" thickBot="1" x14ac:dyDescent="0.3">
      <c r="A135" s="40"/>
      <c r="B135" s="29"/>
      <c r="C135" s="59"/>
      <c r="D135" s="59"/>
      <c r="E135" s="59"/>
      <c r="F135" s="59"/>
      <c r="G135" s="13" t="s">
        <v>119</v>
      </c>
      <c r="H135" s="14">
        <v>8</v>
      </c>
    </row>
    <row r="136" spans="1:8" x14ac:dyDescent="0.25">
      <c r="A136" s="40"/>
      <c r="B136" s="29"/>
      <c r="C136" s="59"/>
      <c r="D136" s="59"/>
      <c r="E136" s="59"/>
      <c r="F136" s="59"/>
      <c r="G136" s="31" t="s">
        <v>118</v>
      </c>
      <c r="H136" s="32"/>
    </row>
    <row r="137" spans="1:8" ht="31.5" x14ac:dyDescent="0.25">
      <c r="A137" s="40"/>
      <c r="B137" s="29"/>
      <c r="C137" s="59"/>
      <c r="D137" s="59"/>
      <c r="E137" s="59"/>
      <c r="F137" s="59"/>
      <c r="G137" s="13" t="s">
        <v>117</v>
      </c>
      <c r="H137" s="14">
        <v>7</v>
      </c>
    </row>
    <row r="138" spans="1:8" x14ac:dyDescent="0.25">
      <c r="A138" s="40"/>
      <c r="B138" s="29"/>
      <c r="C138" s="59"/>
      <c r="D138" s="59"/>
      <c r="E138" s="59"/>
      <c r="F138" s="59"/>
      <c r="G138" s="13" t="s">
        <v>116</v>
      </c>
      <c r="H138" s="14">
        <v>4</v>
      </c>
    </row>
    <row r="139" spans="1:8" ht="16.5" thickBot="1" x14ac:dyDescent="0.3">
      <c r="A139" s="40"/>
      <c r="B139" s="29"/>
      <c r="C139" s="59"/>
      <c r="D139" s="59"/>
      <c r="E139" s="59"/>
      <c r="F139" s="59"/>
      <c r="G139" s="13" t="s">
        <v>115</v>
      </c>
      <c r="H139" s="14">
        <v>4</v>
      </c>
    </row>
    <row r="140" spans="1:8" x14ac:dyDescent="0.25">
      <c r="A140" s="40"/>
      <c r="B140" s="29"/>
      <c r="C140" s="59"/>
      <c r="D140" s="59"/>
      <c r="E140" s="59"/>
      <c r="F140" s="59"/>
      <c r="G140" s="31" t="s">
        <v>114</v>
      </c>
      <c r="H140" s="32"/>
    </row>
    <row r="141" spans="1:8" ht="31.5" x14ac:dyDescent="0.25">
      <c r="A141" s="40"/>
      <c r="B141" s="29"/>
      <c r="C141" s="59"/>
      <c r="D141" s="59"/>
      <c r="E141" s="59"/>
      <c r="F141" s="59"/>
      <c r="G141" s="13" t="s">
        <v>60</v>
      </c>
      <c r="H141" s="14">
        <v>6</v>
      </c>
    </row>
    <row r="142" spans="1:8" x14ac:dyDescent="0.25">
      <c r="A142" s="40"/>
      <c r="B142" s="29"/>
      <c r="C142" s="59"/>
      <c r="D142" s="59"/>
      <c r="E142" s="59"/>
      <c r="F142" s="59"/>
      <c r="G142" s="13" t="s">
        <v>113</v>
      </c>
      <c r="H142" s="14">
        <v>3</v>
      </c>
    </row>
    <row r="143" spans="1:8" ht="32.25" thickBot="1" x14ac:dyDescent="0.3">
      <c r="A143" s="40"/>
      <c r="B143" s="29"/>
      <c r="C143" s="59"/>
      <c r="D143" s="59"/>
      <c r="E143" s="59"/>
      <c r="F143" s="59"/>
      <c r="G143" s="13" t="s">
        <v>112</v>
      </c>
      <c r="H143" s="14">
        <v>5</v>
      </c>
    </row>
    <row r="144" spans="1:8" x14ac:dyDescent="0.25">
      <c r="A144" s="40"/>
      <c r="B144" s="29"/>
      <c r="C144" s="59"/>
      <c r="D144" s="59"/>
      <c r="E144" s="59"/>
      <c r="F144" s="59"/>
      <c r="G144" s="31" t="s">
        <v>111</v>
      </c>
      <c r="H144" s="32"/>
    </row>
    <row r="145" spans="1:8" ht="16.5" thickBot="1" x14ac:dyDescent="0.3">
      <c r="A145" s="40"/>
      <c r="B145" s="29"/>
      <c r="C145" s="59"/>
      <c r="D145" s="59"/>
      <c r="E145" s="59"/>
      <c r="F145" s="59"/>
      <c r="G145" s="13" t="s">
        <v>111</v>
      </c>
      <c r="H145" s="14">
        <v>8</v>
      </c>
    </row>
    <row r="146" spans="1:8" x14ac:dyDescent="0.25">
      <c r="A146" s="40"/>
      <c r="B146" s="29"/>
      <c r="C146" s="59"/>
      <c r="D146" s="59"/>
      <c r="E146" s="59"/>
      <c r="F146" s="59"/>
      <c r="G146" s="31" t="s">
        <v>110</v>
      </c>
      <c r="H146" s="32"/>
    </row>
    <row r="147" spans="1:8" x14ac:dyDescent="0.25">
      <c r="A147" s="40"/>
      <c r="B147" s="29"/>
      <c r="C147" s="59"/>
      <c r="D147" s="59"/>
      <c r="E147" s="59"/>
      <c r="F147" s="59"/>
      <c r="G147" s="13" t="s">
        <v>107</v>
      </c>
      <c r="H147" s="14">
        <v>3</v>
      </c>
    </row>
    <row r="148" spans="1:8" ht="32.25" thickBot="1" x14ac:dyDescent="0.3">
      <c r="A148" s="40"/>
      <c r="B148" s="29"/>
      <c r="C148" s="59"/>
      <c r="D148" s="59"/>
      <c r="E148" s="59"/>
      <c r="F148" s="59"/>
      <c r="G148" s="13" t="s">
        <v>106</v>
      </c>
      <c r="H148" s="14">
        <v>8</v>
      </c>
    </row>
    <row r="149" spans="1:8" x14ac:dyDescent="0.25">
      <c r="A149" s="40"/>
      <c r="B149" s="29"/>
      <c r="C149" s="59"/>
      <c r="D149" s="59"/>
      <c r="E149" s="59"/>
      <c r="F149" s="59"/>
      <c r="G149" s="31" t="s">
        <v>105</v>
      </c>
      <c r="H149" s="32"/>
    </row>
    <row r="150" spans="1:8" x14ac:dyDescent="0.25">
      <c r="A150" s="40"/>
      <c r="B150" s="29"/>
      <c r="C150" s="59"/>
      <c r="D150" s="59"/>
      <c r="E150" s="59"/>
      <c r="F150" s="59"/>
      <c r="G150" s="13" t="s">
        <v>104</v>
      </c>
      <c r="H150" s="14">
        <v>5</v>
      </c>
    </row>
    <row r="151" spans="1:8" x14ac:dyDescent="0.25">
      <c r="A151" s="40"/>
      <c r="B151" s="29"/>
      <c r="C151" s="59"/>
      <c r="D151" s="59"/>
      <c r="E151" s="59"/>
      <c r="F151" s="59"/>
      <c r="G151" s="13" t="s">
        <v>103</v>
      </c>
      <c r="H151" s="14">
        <v>6</v>
      </c>
    </row>
    <row r="152" spans="1:8" ht="32.25" thickBot="1" x14ac:dyDescent="0.3">
      <c r="A152" s="40"/>
      <c r="B152" s="29"/>
      <c r="C152" s="59"/>
      <c r="D152" s="59"/>
      <c r="E152" s="59"/>
      <c r="F152" s="59"/>
      <c r="G152" s="13" t="s">
        <v>102</v>
      </c>
      <c r="H152" s="14">
        <v>4</v>
      </c>
    </row>
    <row r="153" spans="1:8" x14ac:dyDescent="0.25">
      <c r="A153" s="40"/>
      <c r="B153" s="29"/>
      <c r="C153" s="59"/>
      <c r="D153" s="59"/>
      <c r="E153" s="59"/>
      <c r="F153" s="59"/>
      <c r="G153" s="31" t="s">
        <v>101</v>
      </c>
      <c r="H153" s="32"/>
    </row>
    <row r="154" spans="1:8" x14ac:dyDescent="0.25">
      <c r="A154" s="40"/>
      <c r="B154" s="29"/>
      <c r="C154" s="59"/>
      <c r="D154" s="59"/>
      <c r="E154" s="59"/>
      <c r="F154" s="59"/>
      <c r="G154" s="13" t="s">
        <v>100</v>
      </c>
      <c r="H154" s="14">
        <v>3</v>
      </c>
    </row>
    <row r="155" spans="1:8" ht="16.5" thickBot="1" x14ac:dyDescent="0.3">
      <c r="A155" s="40"/>
      <c r="B155" s="29"/>
      <c r="C155" s="60"/>
      <c r="D155" s="60"/>
      <c r="E155" s="60"/>
      <c r="F155" s="60"/>
      <c r="G155" s="33" t="s">
        <v>8</v>
      </c>
      <c r="H155" s="35">
        <f>SUM(H113:H119,H121:H126,H128:H130,H132:H135,H137:H139,H141:H143,H145:H145,H147:H148,H150:H152,H154:H154)</f>
        <v>168</v>
      </c>
    </row>
    <row r="156" spans="1:8" ht="172.5" customHeight="1" thickBot="1" x14ac:dyDescent="0.3">
      <c r="A156" s="41"/>
      <c r="B156" s="30"/>
      <c r="C156" s="37" t="s">
        <v>173</v>
      </c>
      <c r="D156" s="37"/>
      <c r="E156" s="37"/>
      <c r="F156" s="38"/>
      <c r="G156" s="34"/>
      <c r="H156" s="36"/>
    </row>
    <row r="157" spans="1:8" x14ac:dyDescent="0.25">
      <c r="A157" s="39">
        <v>7</v>
      </c>
      <c r="B157" s="28" t="s">
        <v>158</v>
      </c>
      <c r="C157" s="58" t="s">
        <v>172</v>
      </c>
      <c r="D157" s="58" t="s">
        <v>171</v>
      </c>
      <c r="E157" s="58" t="s">
        <v>170</v>
      </c>
      <c r="F157" s="58" t="s">
        <v>169</v>
      </c>
      <c r="G157" s="31" t="s">
        <v>161</v>
      </c>
      <c r="H157" s="32"/>
    </row>
    <row r="158" spans="1:8" ht="47.25" x14ac:dyDescent="0.25">
      <c r="A158" s="40"/>
      <c r="B158" s="29"/>
      <c r="C158" s="59"/>
      <c r="D158" s="59"/>
      <c r="E158" s="59"/>
      <c r="F158" s="59"/>
      <c r="G158" s="13" t="s">
        <v>168</v>
      </c>
      <c r="H158" s="14">
        <v>4</v>
      </c>
    </row>
    <row r="159" spans="1:8" ht="32.25" thickBot="1" x14ac:dyDescent="0.3">
      <c r="A159" s="40"/>
      <c r="B159" s="29"/>
      <c r="C159" s="59"/>
      <c r="D159" s="59"/>
      <c r="E159" s="59"/>
      <c r="F159" s="59"/>
      <c r="G159" s="13" t="s">
        <v>160</v>
      </c>
      <c r="H159" s="14">
        <v>8</v>
      </c>
    </row>
    <row r="160" spans="1:8" x14ac:dyDescent="0.25">
      <c r="A160" s="40"/>
      <c r="B160" s="29"/>
      <c r="C160" s="59"/>
      <c r="D160" s="59"/>
      <c r="E160" s="59"/>
      <c r="F160" s="59"/>
      <c r="G160" s="31" t="s">
        <v>144</v>
      </c>
      <c r="H160" s="32"/>
    </row>
    <row r="161" spans="1:8" ht="31.5" x14ac:dyDescent="0.25">
      <c r="A161" s="40"/>
      <c r="B161" s="29"/>
      <c r="C161" s="59"/>
      <c r="D161" s="59"/>
      <c r="E161" s="59"/>
      <c r="F161" s="59"/>
      <c r="G161" s="13" t="s">
        <v>153</v>
      </c>
      <c r="H161" s="14">
        <v>4</v>
      </c>
    </row>
    <row r="162" spans="1:8" ht="31.5" x14ac:dyDescent="0.25">
      <c r="A162" s="40"/>
      <c r="B162" s="29"/>
      <c r="C162" s="59"/>
      <c r="D162" s="59"/>
      <c r="E162" s="59"/>
      <c r="F162" s="59"/>
      <c r="G162" s="13" t="s">
        <v>167</v>
      </c>
      <c r="H162" s="14">
        <v>2</v>
      </c>
    </row>
    <row r="163" spans="1:8" x14ac:dyDescent="0.25">
      <c r="A163" s="40"/>
      <c r="B163" s="29"/>
      <c r="C163" s="59"/>
      <c r="D163" s="59"/>
      <c r="E163" s="59"/>
      <c r="F163" s="59"/>
      <c r="G163" s="13" t="s">
        <v>152</v>
      </c>
      <c r="H163" s="14">
        <v>2</v>
      </c>
    </row>
    <row r="164" spans="1:8" ht="32.25" thickBot="1" x14ac:dyDescent="0.3">
      <c r="A164" s="40"/>
      <c r="B164" s="29"/>
      <c r="C164" s="59"/>
      <c r="D164" s="59"/>
      <c r="E164" s="59"/>
      <c r="F164" s="59"/>
      <c r="G164" s="13" t="s">
        <v>151</v>
      </c>
      <c r="H164" s="14">
        <v>3</v>
      </c>
    </row>
    <row r="165" spans="1:8" x14ac:dyDescent="0.25">
      <c r="A165" s="40"/>
      <c r="B165" s="29"/>
      <c r="C165" s="59"/>
      <c r="D165" s="59"/>
      <c r="E165" s="59"/>
      <c r="F165" s="59"/>
      <c r="G165" s="31" t="s">
        <v>142</v>
      </c>
      <c r="H165" s="32"/>
    </row>
    <row r="166" spans="1:8" ht="31.5" x14ac:dyDescent="0.25">
      <c r="A166" s="40"/>
      <c r="B166" s="29"/>
      <c r="C166" s="59"/>
      <c r="D166" s="59"/>
      <c r="E166" s="59"/>
      <c r="F166" s="59"/>
      <c r="G166" s="13" t="s">
        <v>139</v>
      </c>
      <c r="H166" s="14">
        <v>3</v>
      </c>
    </row>
    <row r="167" spans="1:8" ht="32.25" thickBot="1" x14ac:dyDescent="0.3">
      <c r="A167" s="40"/>
      <c r="B167" s="29"/>
      <c r="C167" s="59"/>
      <c r="D167" s="59"/>
      <c r="E167" s="59"/>
      <c r="F167" s="59"/>
      <c r="G167" s="13" t="s">
        <v>138</v>
      </c>
      <c r="H167" s="14">
        <v>3</v>
      </c>
    </row>
    <row r="168" spans="1:8" x14ac:dyDescent="0.25">
      <c r="A168" s="40"/>
      <c r="B168" s="29"/>
      <c r="C168" s="59"/>
      <c r="D168" s="59"/>
      <c r="E168" s="59"/>
      <c r="F168" s="59"/>
      <c r="G168" s="31" t="s">
        <v>123</v>
      </c>
      <c r="H168" s="32"/>
    </row>
    <row r="169" spans="1:8" ht="31.5" x14ac:dyDescent="0.25">
      <c r="A169" s="40"/>
      <c r="B169" s="29"/>
      <c r="C169" s="59"/>
      <c r="D169" s="59"/>
      <c r="E169" s="59"/>
      <c r="F169" s="59"/>
      <c r="G169" s="13" t="s">
        <v>122</v>
      </c>
      <c r="H169" s="14">
        <v>2</v>
      </c>
    </row>
    <row r="170" spans="1:8" x14ac:dyDescent="0.25">
      <c r="A170" s="40"/>
      <c r="B170" s="29"/>
      <c r="C170" s="59"/>
      <c r="D170" s="59"/>
      <c r="E170" s="59"/>
      <c r="F170" s="59"/>
      <c r="G170" s="13" t="s">
        <v>121</v>
      </c>
      <c r="H170" s="14">
        <v>2</v>
      </c>
    </row>
    <row r="171" spans="1:8" x14ac:dyDescent="0.25">
      <c r="A171" s="40"/>
      <c r="B171" s="29"/>
      <c r="C171" s="59"/>
      <c r="D171" s="59"/>
      <c r="E171" s="59"/>
      <c r="F171" s="59"/>
      <c r="G171" s="13" t="s">
        <v>120</v>
      </c>
      <c r="H171" s="14">
        <v>2</v>
      </c>
    </row>
    <row r="172" spans="1:8" ht="32.25" thickBot="1" x14ac:dyDescent="0.3">
      <c r="A172" s="40"/>
      <c r="B172" s="29"/>
      <c r="C172" s="59"/>
      <c r="D172" s="59"/>
      <c r="E172" s="59"/>
      <c r="F172" s="59"/>
      <c r="G172" s="13" t="s">
        <v>119</v>
      </c>
      <c r="H172" s="14">
        <v>8</v>
      </c>
    </row>
    <row r="173" spans="1:8" x14ac:dyDescent="0.25">
      <c r="A173" s="40"/>
      <c r="B173" s="29"/>
      <c r="C173" s="59"/>
      <c r="D173" s="59"/>
      <c r="E173" s="59"/>
      <c r="F173" s="59"/>
      <c r="G173" s="31" t="s">
        <v>114</v>
      </c>
      <c r="H173" s="32"/>
    </row>
    <row r="174" spans="1:8" ht="31.5" x14ac:dyDescent="0.25">
      <c r="A174" s="40"/>
      <c r="B174" s="29"/>
      <c r="C174" s="59"/>
      <c r="D174" s="59"/>
      <c r="E174" s="59"/>
      <c r="F174" s="59"/>
      <c r="G174" s="13" t="s">
        <v>60</v>
      </c>
      <c r="H174" s="14">
        <v>6</v>
      </c>
    </row>
    <row r="175" spans="1:8" x14ac:dyDescent="0.25">
      <c r="A175" s="40"/>
      <c r="B175" s="29"/>
      <c r="C175" s="59"/>
      <c r="D175" s="59"/>
      <c r="E175" s="59"/>
      <c r="F175" s="59"/>
      <c r="G175" s="13" t="s">
        <v>113</v>
      </c>
      <c r="H175" s="14">
        <v>3</v>
      </c>
    </row>
    <row r="176" spans="1:8" ht="32.25" thickBot="1" x14ac:dyDescent="0.3">
      <c r="A176" s="40"/>
      <c r="B176" s="29"/>
      <c r="C176" s="59"/>
      <c r="D176" s="59"/>
      <c r="E176" s="59"/>
      <c r="F176" s="59"/>
      <c r="G176" s="13" t="s">
        <v>112</v>
      </c>
      <c r="H176" s="14">
        <v>4</v>
      </c>
    </row>
    <row r="177" spans="1:8" x14ac:dyDescent="0.25">
      <c r="A177" s="40"/>
      <c r="B177" s="29"/>
      <c r="C177" s="59"/>
      <c r="D177" s="59"/>
      <c r="E177" s="59"/>
      <c r="F177" s="59"/>
      <c r="G177" s="31" t="s">
        <v>111</v>
      </c>
      <c r="H177" s="32"/>
    </row>
    <row r="178" spans="1:8" ht="16.5" thickBot="1" x14ac:dyDescent="0.3">
      <c r="A178" s="40"/>
      <c r="B178" s="29"/>
      <c r="C178" s="59"/>
      <c r="D178" s="59"/>
      <c r="E178" s="59"/>
      <c r="F178" s="59"/>
      <c r="G178" s="13" t="s">
        <v>111</v>
      </c>
      <c r="H178" s="14">
        <v>4</v>
      </c>
    </row>
    <row r="179" spans="1:8" x14ac:dyDescent="0.25">
      <c r="A179" s="40"/>
      <c r="B179" s="29"/>
      <c r="C179" s="59"/>
      <c r="D179" s="59"/>
      <c r="E179" s="59"/>
      <c r="F179" s="59"/>
      <c r="G179" s="31" t="s">
        <v>110</v>
      </c>
      <c r="H179" s="32"/>
    </row>
    <row r="180" spans="1:8" ht="31.5" x14ac:dyDescent="0.25">
      <c r="A180" s="40"/>
      <c r="B180" s="29"/>
      <c r="C180" s="59"/>
      <c r="D180" s="59"/>
      <c r="E180" s="59"/>
      <c r="F180" s="59"/>
      <c r="G180" s="13" t="s">
        <v>109</v>
      </c>
      <c r="H180" s="14">
        <v>6</v>
      </c>
    </row>
    <row r="181" spans="1:8" x14ac:dyDescent="0.25">
      <c r="A181" s="40"/>
      <c r="B181" s="29"/>
      <c r="C181" s="59"/>
      <c r="D181" s="59"/>
      <c r="E181" s="59"/>
      <c r="F181" s="59"/>
      <c r="G181" s="13" t="s">
        <v>108</v>
      </c>
      <c r="H181" s="14">
        <v>6</v>
      </c>
    </row>
    <row r="182" spans="1:8" x14ac:dyDescent="0.25">
      <c r="A182" s="40"/>
      <c r="B182" s="29"/>
      <c r="C182" s="59"/>
      <c r="D182" s="59"/>
      <c r="E182" s="59"/>
      <c r="F182" s="59"/>
      <c r="G182" s="13" t="s">
        <v>107</v>
      </c>
      <c r="H182" s="14">
        <v>2</v>
      </c>
    </row>
    <row r="183" spans="1:8" ht="32.25" thickBot="1" x14ac:dyDescent="0.3">
      <c r="A183" s="40"/>
      <c r="B183" s="29"/>
      <c r="C183" s="59"/>
      <c r="D183" s="59"/>
      <c r="E183" s="59"/>
      <c r="F183" s="59"/>
      <c r="G183" s="13" t="s">
        <v>106</v>
      </c>
      <c r="H183" s="14">
        <v>6</v>
      </c>
    </row>
    <row r="184" spans="1:8" x14ac:dyDescent="0.25">
      <c r="A184" s="40"/>
      <c r="B184" s="29"/>
      <c r="C184" s="59"/>
      <c r="D184" s="59"/>
      <c r="E184" s="59"/>
      <c r="F184" s="59"/>
      <c r="G184" s="31" t="s">
        <v>105</v>
      </c>
      <c r="H184" s="32"/>
    </row>
    <row r="185" spans="1:8" x14ac:dyDescent="0.25">
      <c r="A185" s="40"/>
      <c r="B185" s="29"/>
      <c r="C185" s="59"/>
      <c r="D185" s="59"/>
      <c r="E185" s="59"/>
      <c r="F185" s="59"/>
      <c r="G185" s="13" t="s">
        <v>104</v>
      </c>
      <c r="H185" s="14">
        <v>4</v>
      </c>
    </row>
    <row r="186" spans="1:8" x14ac:dyDescent="0.25">
      <c r="A186" s="40"/>
      <c r="B186" s="29"/>
      <c r="C186" s="59"/>
      <c r="D186" s="59"/>
      <c r="E186" s="59"/>
      <c r="F186" s="59"/>
      <c r="G186" s="13" t="s">
        <v>103</v>
      </c>
      <c r="H186" s="14">
        <v>6</v>
      </c>
    </row>
    <row r="187" spans="1:8" ht="32.25" thickBot="1" x14ac:dyDescent="0.3">
      <c r="A187" s="40"/>
      <c r="B187" s="29"/>
      <c r="C187" s="59"/>
      <c r="D187" s="59"/>
      <c r="E187" s="59"/>
      <c r="F187" s="59"/>
      <c r="G187" s="13" t="s">
        <v>102</v>
      </c>
      <c r="H187" s="14">
        <v>6</v>
      </c>
    </row>
    <row r="188" spans="1:8" x14ac:dyDescent="0.25">
      <c r="A188" s="40"/>
      <c r="B188" s="29"/>
      <c r="C188" s="59"/>
      <c r="D188" s="59"/>
      <c r="E188" s="59"/>
      <c r="F188" s="59"/>
      <c r="G188" s="31" t="s">
        <v>101</v>
      </c>
      <c r="H188" s="32"/>
    </row>
    <row r="189" spans="1:8" x14ac:dyDescent="0.25">
      <c r="A189" s="40"/>
      <c r="B189" s="29"/>
      <c r="C189" s="59"/>
      <c r="D189" s="59"/>
      <c r="E189" s="59"/>
      <c r="F189" s="59"/>
      <c r="G189" s="13" t="s">
        <v>100</v>
      </c>
      <c r="H189" s="14">
        <v>4</v>
      </c>
    </row>
    <row r="190" spans="1:8" ht="16.5" thickBot="1" x14ac:dyDescent="0.3">
      <c r="A190" s="40"/>
      <c r="B190" s="29"/>
      <c r="C190" s="60"/>
      <c r="D190" s="60"/>
      <c r="E190" s="60"/>
      <c r="F190" s="60"/>
      <c r="G190" s="33" t="s">
        <v>8</v>
      </c>
      <c r="H190" s="35">
        <f>SUM(H158:H159,H161:H164,H166:H167,H169:H172,H174:H176,H178:H178,H180:H183,H185:H187,H189:H189)</f>
        <v>100</v>
      </c>
    </row>
    <row r="191" spans="1:8" ht="215.25" customHeight="1" thickBot="1" x14ac:dyDescent="0.3">
      <c r="A191" s="41"/>
      <c r="B191" s="30"/>
      <c r="C191" s="37" t="s">
        <v>166</v>
      </c>
      <c r="D191" s="37"/>
      <c r="E191" s="37"/>
      <c r="F191" s="38"/>
      <c r="G191" s="34"/>
      <c r="H191" s="36"/>
    </row>
    <row r="192" spans="1:8" x14ac:dyDescent="0.25">
      <c r="A192" s="39">
        <v>8</v>
      </c>
      <c r="B192" s="28" t="s">
        <v>158</v>
      </c>
      <c r="C192" s="58" t="s">
        <v>165</v>
      </c>
      <c r="D192" s="58" t="s">
        <v>164</v>
      </c>
      <c r="E192" s="58" t="s">
        <v>163</v>
      </c>
      <c r="F192" s="58" t="s">
        <v>162</v>
      </c>
      <c r="G192" s="31" t="s">
        <v>161</v>
      </c>
      <c r="H192" s="32"/>
    </row>
    <row r="193" spans="1:8" ht="32.25" thickBot="1" x14ac:dyDescent="0.3">
      <c r="A193" s="40"/>
      <c r="B193" s="29"/>
      <c r="C193" s="59"/>
      <c r="D193" s="59"/>
      <c r="E193" s="59"/>
      <c r="F193" s="59"/>
      <c r="G193" s="13" t="s">
        <v>160</v>
      </c>
      <c r="H193" s="14">
        <v>8</v>
      </c>
    </row>
    <row r="194" spans="1:8" x14ac:dyDescent="0.25">
      <c r="A194" s="40"/>
      <c r="B194" s="29"/>
      <c r="C194" s="59"/>
      <c r="D194" s="59"/>
      <c r="E194" s="59"/>
      <c r="F194" s="59"/>
      <c r="G194" s="31" t="s">
        <v>110</v>
      </c>
      <c r="H194" s="32"/>
    </row>
    <row r="195" spans="1:8" ht="31.5" x14ac:dyDescent="0.25">
      <c r="A195" s="40"/>
      <c r="B195" s="29"/>
      <c r="C195" s="59"/>
      <c r="D195" s="59"/>
      <c r="E195" s="59"/>
      <c r="F195" s="59"/>
      <c r="G195" s="13" t="s">
        <v>109</v>
      </c>
      <c r="H195" s="14">
        <v>5</v>
      </c>
    </row>
    <row r="196" spans="1:8" x14ac:dyDescent="0.25">
      <c r="A196" s="40"/>
      <c r="B196" s="29"/>
      <c r="C196" s="59"/>
      <c r="D196" s="59"/>
      <c r="E196" s="59"/>
      <c r="F196" s="59"/>
      <c r="G196" s="13" t="s">
        <v>108</v>
      </c>
      <c r="H196" s="14">
        <v>4</v>
      </c>
    </row>
    <row r="197" spans="1:8" x14ac:dyDescent="0.25">
      <c r="A197" s="40"/>
      <c r="B197" s="29"/>
      <c r="C197" s="59"/>
      <c r="D197" s="59"/>
      <c r="E197" s="59"/>
      <c r="F197" s="59"/>
      <c r="G197" s="13" t="s">
        <v>107</v>
      </c>
      <c r="H197" s="14">
        <v>2</v>
      </c>
    </row>
    <row r="198" spans="1:8" ht="32.25" thickBot="1" x14ac:dyDescent="0.3">
      <c r="A198" s="40"/>
      <c r="B198" s="29"/>
      <c r="C198" s="59"/>
      <c r="D198" s="59"/>
      <c r="E198" s="59"/>
      <c r="F198" s="59"/>
      <c r="G198" s="13" t="s">
        <v>106</v>
      </c>
      <c r="H198" s="14">
        <v>6</v>
      </c>
    </row>
    <row r="199" spans="1:8" x14ac:dyDescent="0.25">
      <c r="A199" s="40"/>
      <c r="B199" s="29"/>
      <c r="C199" s="59"/>
      <c r="D199" s="59"/>
      <c r="E199" s="59"/>
      <c r="F199" s="59"/>
      <c r="G199" s="31" t="s">
        <v>105</v>
      </c>
      <c r="H199" s="32"/>
    </row>
    <row r="200" spans="1:8" x14ac:dyDescent="0.25">
      <c r="A200" s="40"/>
      <c r="B200" s="29"/>
      <c r="C200" s="59"/>
      <c r="D200" s="59"/>
      <c r="E200" s="59"/>
      <c r="F200" s="59"/>
      <c r="G200" s="13" t="s">
        <v>104</v>
      </c>
      <c r="H200" s="14">
        <v>3</v>
      </c>
    </row>
    <row r="201" spans="1:8" x14ac:dyDescent="0.25">
      <c r="A201" s="40"/>
      <c r="B201" s="29"/>
      <c r="C201" s="59"/>
      <c r="D201" s="59"/>
      <c r="E201" s="59"/>
      <c r="F201" s="59"/>
      <c r="G201" s="13" t="s">
        <v>103</v>
      </c>
      <c r="H201" s="14">
        <v>6</v>
      </c>
    </row>
    <row r="202" spans="1:8" ht="32.25" thickBot="1" x14ac:dyDescent="0.3">
      <c r="A202" s="40"/>
      <c r="B202" s="29"/>
      <c r="C202" s="59"/>
      <c r="D202" s="59"/>
      <c r="E202" s="59"/>
      <c r="F202" s="59"/>
      <c r="G202" s="13" t="s">
        <v>102</v>
      </c>
      <c r="H202" s="14">
        <v>4</v>
      </c>
    </row>
    <row r="203" spans="1:8" x14ac:dyDescent="0.25">
      <c r="A203" s="40"/>
      <c r="B203" s="29"/>
      <c r="C203" s="59"/>
      <c r="D203" s="59"/>
      <c r="E203" s="59"/>
      <c r="F203" s="59"/>
      <c r="G203" s="31" t="s">
        <v>101</v>
      </c>
      <c r="H203" s="32"/>
    </row>
    <row r="204" spans="1:8" x14ac:dyDescent="0.25">
      <c r="A204" s="40"/>
      <c r="B204" s="29"/>
      <c r="C204" s="59"/>
      <c r="D204" s="59"/>
      <c r="E204" s="59"/>
      <c r="F204" s="59"/>
      <c r="G204" s="13" t="s">
        <v>100</v>
      </c>
      <c r="H204" s="14">
        <v>3</v>
      </c>
    </row>
    <row r="205" spans="1:8" ht="32.25" thickBot="1" x14ac:dyDescent="0.3">
      <c r="A205" s="40"/>
      <c r="B205" s="29"/>
      <c r="C205" s="59"/>
      <c r="D205" s="59"/>
      <c r="E205" s="59"/>
      <c r="F205" s="59"/>
      <c r="G205" s="13" t="s">
        <v>132</v>
      </c>
      <c r="H205" s="14">
        <v>8</v>
      </c>
    </row>
    <row r="206" spans="1:8" x14ac:dyDescent="0.25">
      <c r="A206" s="40"/>
      <c r="B206" s="29"/>
      <c r="C206" s="59"/>
      <c r="D206" s="59"/>
      <c r="E206" s="59"/>
      <c r="F206" s="59"/>
      <c r="G206" s="31" t="s">
        <v>131</v>
      </c>
      <c r="H206" s="32"/>
    </row>
    <row r="207" spans="1:8" ht="16.5" thickBot="1" x14ac:dyDescent="0.3">
      <c r="A207" s="40"/>
      <c r="B207" s="29"/>
      <c r="C207" s="59"/>
      <c r="D207" s="59"/>
      <c r="E207" s="59"/>
      <c r="F207" s="59"/>
      <c r="G207" s="13" t="s">
        <v>130</v>
      </c>
      <c r="H207" s="14">
        <v>7</v>
      </c>
    </row>
    <row r="208" spans="1:8" x14ac:dyDescent="0.25">
      <c r="A208" s="40"/>
      <c r="B208" s="29"/>
      <c r="C208" s="59"/>
      <c r="D208" s="59"/>
      <c r="E208" s="59"/>
      <c r="F208" s="59"/>
      <c r="G208" s="31" t="s">
        <v>99</v>
      </c>
      <c r="H208" s="32"/>
    </row>
    <row r="209" spans="1:8" x14ac:dyDescent="0.25">
      <c r="A209" s="40"/>
      <c r="B209" s="29"/>
      <c r="C209" s="59"/>
      <c r="D209" s="59"/>
      <c r="E209" s="59"/>
      <c r="F209" s="59"/>
      <c r="G209" s="13" t="s">
        <v>99</v>
      </c>
      <c r="H209" s="14">
        <v>10</v>
      </c>
    </row>
    <row r="210" spans="1:8" x14ac:dyDescent="0.25">
      <c r="A210" s="40"/>
      <c r="B210" s="29"/>
      <c r="C210" s="59"/>
      <c r="D210" s="59"/>
      <c r="E210" s="59"/>
      <c r="F210" s="59"/>
      <c r="G210" s="13" t="s">
        <v>98</v>
      </c>
      <c r="H210" s="14">
        <v>6</v>
      </c>
    </row>
    <row r="211" spans="1:8" ht="16.5" thickBot="1" x14ac:dyDescent="0.3">
      <c r="A211" s="40"/>
      <c r="B211" s="29"/>
      <c r="C211" s="60"/>
      <c r="D211" s="60"/>
      <c r="E211" s="60"/>
      <c r="F211" s="60"/>
      <c r="G211" s="33" t="s">
        <v>8</v>
      </c>
      <c r="H211" s="35">
        <f>SUM(H193:H193,H195:H198,H200:H202,H204:H205,H207:H207,H209:H210,)</f>
        <v>72</v>
      </c>
    </row>
    <row r="212" spans="1:8" ht="198.75" customHeight="1" thickBot="1" x14ac:dyDescent="0.3">
      <c r="A212" s="41"/>
      <c r="B212" s="30"/>
      <c r="C212" s="37" t="s">
        <v>159</v>
      </c>
      <c r="D212" s="37"/>
      <c r="E212" s="37"/>
      <c r="F212" s="38"/>
      <c r="G212" s="34"/>
      <c r="H212" s="36"/>
    </row>
    <row r="213" spans="1:8" x14ac:dyDescent="0.25">
      <c r="A213" s="39">
        <v>9</v>
      </c>
      <c r="B213" s="28" t="s">
        <v>158</v>
      </c>
      <c r="C213" s="58" t="s">
        <v>157</v>
      </c>
      <c r="D213" s="58" t="s">
        <v>156</v>
      </c>
      <c r="E213" s="58" t="s">
        <v>155</v>
      </c>
      <c r="F213" s="58" t="s">
        <v>154</v>
      </c>
      <c r="G213" s="31" t="s">
        <v>144</v>
      </c>
      <c r="H213" s="32"/>
    </row>
    <row r="214" spans="1:8" ht="31.5" x14ac:dyDescent="0.25">
      <c r="A214" s="40"/>
      <c r="B214" s="29"/>
      <c r="C214" s="59"/>
      <c r="D214" s="59"/>
      <c r="E214" s="59"/>
      <c r="F214" s="59"/>
      <c r="G214" s="13" t="s">
        <v>153</v>
      </c>
      <c r="H214" s="14">
        <v>4</v>
      </c>
    </row>
    <row r="215" spans="1:8" x14ac:dyDescent="0.25">
      <c r="A215" s="40"/>
      <c r="B215" s="29"/>
      <c r="C215" s="59"/>
      <c r="D215" s="59"/>
      <c r="E215" s="59"/>
      <c r="F215" s="59"/>
      <c r="G215" s="13" t="s">
        <v>152</v>
      </c>
      <c r="H215" s="14">
        <v>2</v>
      </c>
    </row>
    <row r="216" spans="1:8" ht="31.5" x14ac:dyDescent="0.25">
      <c r="A216" s="40"/>
      <c r="B216" s="29"/>
      <c r="C216" s="59"/>
      <c r="D216" s="59"/>
      <c r="E216" s="59"/>
      <c r="F216" s="59"/>
      <c r="G216" s="13" t="s">
        <v>151</v>
      </c>
      <c r="H216" s="14">
        <v>2</v>
      </c>
    </row>
    <row r="217" spans="1:8" x14ac:dyDescent="0.25">
      <c r="A217" s="40"/>
      <c r="B217" s="29"/>
      <c r="C217" s="59"/>
      <c r="D217" s="59"/>
      <c r="E217" s="59"/>
      <c r="F217" s="59"/>
      <c r="G217" s="13" t="s">
        <v>150</v>
      </c>
      <c r="H217" s="14">
        <v>2</v>
      </c>
    </row>
    <row r="218" spans="1:8" ht="16.5" thickBot="1" x14ac:dyDescent="0.3">
      <c r="A218" s="40"/>
      <c r="B218" s="29"/>
      <c r="C218" s="59"/>
      <c r="D218" s="59"/>
      <c r="E218" s="59"/>
      <c r="F218" s="59"/>
      <c r="G218" s="13" t="s">
        <v>143</v>
      </c>
      <c r="H218" s="14">
        <v>3</v>
      </c>
    </row>
    <row r="219" spans="1:8" x14ac:dyDescent="0.25">
      <c r="A219" s="40"/>
      <c r="B219" s="29"/>
      <c r="C219" s="59"/>
      <c r="D219" s="59"/>
      <c r="E219" s="59"/>
      <c r="F219" s="59"/>
      <c r="G219" s="31" t="s">
        <v>142</v>
      </c>
      <c r="H219" s="32"/>
    </row>
    <row r="220" spans="1:8" ht="63" x14ac:dyDescent="0.25">
      <c r="A220" s="40"/>
      <c r="B220" s="29"/>
      <c r="C220" s="59"/>
      <c r="D220" s="59"/>
      <c r="E220" s="59"/>
      <c r="F220" s="59"/>
      <c r="G220" s="13" t="s">
        <v>141</v>
      </c>
      <c r="H220" s="14">
        <v>2</v>
      </c>
    </row>
    <row r="221" spans="1:8" x14ac:dyDescent="0.25">
      <c r="A221" s="40"/>
      <c r="B221" s="29"/>
      <c r="C221" s="59"/>
      <c r="D221" s="59"/>
      <c r="E221" s="59"/>
      <c r="F221" s="59"/>
      <c r="G221" s="13" t="s">
        <v>140</v>
      </c>
      <c r="H221" s="14">
        <v>3</v>
      </c>
    </row>
    <row r="222" spans="1:8" ht="31.5" x14ac:dyDescent="0.25">
      <c r="A222" s="40"/>
      <c r="B222" s="29"/>
      <c r="C222" s="59"/>
      <c r="D222" s="59"/>
      <c r="E222" s="59"/>
      <c r="F222" s="59"/>
      <c r="G222" s="13" t="s">
        <v>139</v>
      </c>
      <c r="H222" s="14">
        <v>3</v>
      </c>
    </row>
    <row r="223" spans="1:8" ht="32.25" thickBot="1" x14ac:dyDescent="0.3">
      <c r="A223" s="40"/>
      <c r="B223" s="29"/>
      <c r="C223" s="59"/>
      <c r="D223" s="59"/>
      <c r="E223" s="59"/>
      <c r="F223" s="59"/>
      <c r="G223" s="13" t="s">
        <v>138</v>
      </c>
      <c r="H223" s="14">
        <v>3</v>
      </c>
    </row>
    <row r="224" spans="1:8" x14ac:dyDescent="0.25">
      <c r="A224" s="40"/>
      <c r="B224" s="29"/>
      <c r="C224" s="59"/>
      <c r="D224" s="59"/>
      <c r="E224" s="59"/>
      <c r="F224" s="59"/>
      <c r="G224" s="31" t="s">
        <v>123</v>
      </c>
      <c r="H224" s="32"/>
    </row>
    <row r="225" spans="1:8" ht="31.5" x14ac:dyDescent="0.25">
      <c r="A225" s="40"/>
      <c r="B225" s="29"/>
      <c r="C225" s="59"/>
      <c r="D225" s="59"/>
      <c r="E225" s="59"/>
      <c r="F225" s="59"/>
      <c r="G225" s="13" t="s">
        <v>122</v>
      </c>
      <c r="H225" s="14">
        <v>2</v>
      </c>
    </row>
    <row r="226" spans="1:8" x14ac:dyDescent="0.25">
      <c r="A226" s="40"/>
      <c r="B226" s="29"/>
      <c r="C226" s="59"/>
      <c r="D226" s="59"/>
      <c r="E226" s="59"/>
      <c r="F226" s="59"/>
      <c r="G226" s="13" t="s">
        <v>121</v>
      </c>
      <c r="H226" s="14">
        <v>2</v>
      </c>
    </row>
    <row r="227" spans="1:8" x14ac:dyDescent="0.25">
      <c r="A227" s="40"/>
      <c r="B227" s="29"/>
      <c r="C227" s="59"/>
      <c r="D227" s="59"/>
      <c r="E227" s="59"/>
      <c r="F227" s="59"/>
      <c r="G227" s="13" t="s">
        <v>120</v>
      </c>
      <c r="H227" s="14">
        <v>2</v>
      </c>
    </row>
    <row r="228" spans="1:8" ht="32.25" thickBot="1" x14ac:dyDescent="0.3">
      <c r="A228" s="40"/>
      <c r="B228" s="29"/>
      <c r="C228" s="59"/>
      <c r="D228" s="59"/>
      <c r="E228" s="59"/>
      <c r="F228" s="59"/>
      <c r="G228" s="13" t="s">
        <v>119</v>
      </c>
      <c r="H228" s="14">
        <v>6</v>
      </c>
    </row>
    <row r="229" spans="1:8" x14ac:dyDescent="0.25">
      <c r="A229" s="40"/>
      <c r="B229" s="29"/>
      <c r="C229" s="59"/>
      <c r="D229" s="59"/>
      <c r="E229" s="59"/>
      <c r="F229" s="59"/>
      <c r="G229" s="31" t="s">
        <v>118</v>
      </c>
      <c r="H229" s="32"/>
    </row>
    <row r="230" spans="1:8" ht="31.5" x14ac:dyDescent="0.25">
      <c r="A230" s="40"/>
      <c r="B230" s="29"/>
      <c r="C230" s="59"/>
      <c r="D230" s="59"/>
      <c r="E230" s="59"/>
      <c r="F230" s="59"/>
      <c r="G230" s="13" t="s">
        <v>117</v>
      </c>
      <c r="H230" s="14">
        <v>6</v>
      </c>
    </row>
    <row r="231" spans="1:8" x14ac:dyDescent="0.25">
      <c r="A231" s="40"/>
      <c r="B231" s="29"/>
      <c r="C231" s="59"/>
      <c r="D231" s="59"/>
      <c r="E231" s="59"/>
      <c r="F231" s="59"/>
      <c r="G231" s="13" t="s">
        <v>116</v>
      </c>
      <c r="H231" s="14">
        <v>3</v>
      </c>
    </row>
    <row r="232" spans="1:8" ht="16.5" thickBot="1" x14ac:dyDescent="0.3">
      <c r="A232" s="40"/>
      <c r="B232" s="29"/>
      <c r="C232" s="59"/>
      <c r="D232" s="59"/>
      <c r="E232" s="59"/>
      <c r="F232" s="59"/>
      <c r="G232" s="13" t="s">
        <v>115</v>
      </c>
      <c r="H232" s="14">
        <v>3</v>
      </c>
    </row>
    <row r="233" spans="1:8" x14ac:dyDescent="0.25">
      <c r="A233" s="40"/>
      <c r="B233" s="29"/>
      <c r="C233" s="59"/>
      <c r="D233" s="59"/>
      <c r="E233" s="59"/>
      <c r="F233" s="59"/>
      <c r="G233" s="31" t="s">
        <v>114</v>
      </c>
      <c r="H233" s="32"/>
    </row>
    <row r="234" spans="1:8" ht="32.25" thickBot="1" x14ac:dyDescent="0.3">
      <c r="A234" s="40"/>
      <c r="B234" s="29"/>
      <c r="C234" s="59"/>
      <c r="D234" s="59"/>
      <c r="E234" s="59"/>
      <c r="F234" s="59"/>
      <c r="G234" s="13" t="s">
        <v>112</v>
      </c>
      <c r="H234" s="14">
        <v>5</v>
      </c>
    </row>
    <row r="235" spans="1:8" x14ac:dyDescent="0.25">
      <c r="A235" s="40"/>
      <c r="B235" s="29"/>
      <c r="C235" s="59"/>
      <c r="D235" s="59"/>
      <c r="E235" s="59"/>
      <c r="F235" s="59"/>
      <c r="G235" s="31" t="s">
        <v>111</v>
      </c>
      <c r="H235" s="32"/>
    </row>
    <row r="236" spans="1:8" ht="16.5" thickBot="1" x14ac:dyDescent="0.3">
      <c r="A236" s="40"/>
      <c r="B236" s="29"/>
      <c r="C236" s="59"/>
      <c r="D236" s="59"/>
      <c r="E236" s="59"/>
      <c r="F236" s="59"/>
      <c r="G236" s="13" t="s">
        <v>111</v>
      </c>
      <c r="H236" s="14">
        <v>7</v>
      </c>
    </row>
    <row r="237" spans="1:8" x14ac:dyDescent="0.25">
      <c r="A237" s="40"/>
      <c r="B237" s="29"/>
      <c r="C237" s="59"/>
      <c r="D237" s="59"/>
      <c r="E237" s="59"/>
      <c r="F237" s="59"/>
      <c r="G237" s="31" t="s">
        <v>110</v>
      </c>
      <c r="H237" s="32"/>
    </row>
    <row r="238" spans="1:8" ht="31.5" x14ac:dyDescent="0.25">
      <c r="A238" s="40"/>
      <c r="B238" s="29"/>
      <c r="C238" s="59"/>
      <c r="D238" s="59"/>
      <c r="E238" s="59"/>
      <c r="F238" s="59"/>
      <c r="G238" s="13" t="s">
        <v>109</v>
      </c>
      <c r="H238" s="14">
        <v>7</v>
      </c>
    </row>
    <row r="239" spans="1:8" x14ac:dyDescent="0.25">
      <c r="A239" s="40"/>
      <c r="B239" s="29"/>
      <c r="C239" s="59"/>
      <c r="D239" s="59"/>
      <c r="E239" s="59"/>
      <c r="F239" s="59"/>
      <c r="G239" s="13" t="s">
        <v>108</v>
      </c>
      <c r="H239" s="14">
        <v>3</v>
      </c>
    </row>
    <row r="240" spans="1:8" x14ac:dyDescent="0.25">
      <c r="A240" s="40"/>
      <c r="B240" s="29"/>
      <c r="C240" s="59"/>
      <c r="D240" s="59"/>
      <c r="E240" s="59"/>
      <c r="F240" s="59"/>
      <c r="G240" s="13" t="s">
        <v>107</v>
      </c>
      <c r="H240" s="14">
        <v>2</v>
      </c>
    </row>
    <row r="241" spans="1:8" ht="32.25" thickBot="1" x14ac:dyDescent="0.3">
      <c r="A241" s="40"/>
      <c r="B241" s="29"/>
      <c r="C241" s="59"/>
      <c r="D241" s="59"/>
      <c r="E241" s="59"/>
      <c r="F241" s="59"/>
      <c r="G241" s="13" t="s">
        <v>106</v>
      </c>
      <c r="H241" s="14">
        <v>10</v>
      </c>
    </row>
    <row r="242" spans="1:8" x14ac:dyDescent="0.25">
      <c r="A242" s="40"/>
      <c r="B242" s="29"/>
      <c r="C242" s="59"/>
      <c r="D242" s="59"/>
      <c r="E242" s="59"/>
      <c r="F242" s="59"/>
      <c r="G242" s="31" t="s">
        <v>105</v>
      </c>
      <c r="H242" s="32"/>
    </row>
    <row r="243" spans="1:8" x14ac:dyDescent="0.25">
      <c r="A243" s="40"/>
      <c r="B243" s="29"/>
      <c r="C243" s="59"/>
      <c r="D243" s="59"/>
      <c r="E243" s="59"/>
      <c r="F243" s="59"/>
      <c r="G243" s="13" t="s">
        <v>104</v>
      </c>
      <c r="H243" s="14">
        <v>3</v>
      </c>
    </row>
    <row r="244" spans="1:8" x14ac:dyDescent="0.25">
      <c r="A244" s="40"/>
      <c r="B244" s="29"/>
      <c r="C244" s="59"/>
      <c r="D244" s="59"/>
      <c r="E244" s="59"/>
      <c r="F244" s="59"/>
      <c r="G244" s="13" t="s">
        <v>103</v>
      </c>
      <c r="H244" s="14">
        <v>12</v>
      </c>
    </row>
    <row r="245" spans="1:8" ht="32.25" thickBot="1" x14ac:dyDescent="0.3">
      <c r="A245" s="40"/>
      <c r="B245" s="29"/>
      <c r="C245" s="59"/>
      <c r="D245" s="59"/>
      <c r="E245" s="59"/>
      <c r="F245" s="59"/>
      <c r="G245" s="13" t="s">
        <v>102</v>
      </c>
      <c r="H245" s="14">
        <v>8</v>
      </c>
    </row>
    <row r="246" spans="1:8" x14ac:dyDescent="0.25">
      <c r="A246" s="40"/>
      <c r="B246" s="29"/>
      <c r="C246" s="59"/>
      <c r="D246" s="59"/>
      <c r="E246" s="59"/>
      <c r="F246" s="59"/>
      <c r="G246" s="31" t="s">
        <v>101</v>
      </c>
      <c r="H246" s="32"/>
    </row>
    <row r="247" spans="1:8" x14ac:dyDescent="0.25">
      <c r="A247" s="40"/>
      <c r="B247" s="29"/>
      <c r="C247" s="59"/>
      <c r="D247" s="59"/>
      <c r="E247" s="59"/>
      <c r="F247" s="59"/>
      <c r="G247" s="13" t="s">
        <v>100</v>
      </c>
      <c r="H247" s="14">
        <v>4</v>
      </c>
    </row>
    <row r="248" spans="1:8" ht="31.5" x14ac:dyDescent="0.25">
      <c r="A248" s="40"/>
      <c r="B248" s="29"/>
      <c r="C248" s="59"/>
      <c r="D248" s="59"/>
      <c r="E248" s="59"/>
      <c r="F248" s="59"/>
      <c r="G248" s="13" t="s">
        <v>132</v>
      </c>
      <c r="H248" s="14">
        <v>16</v>
      </c>
    </row>
    <row r="249" spans="1:8" ht="16.5" thickBot="1" x14ac:dyDescent="0.3">
      <c r="A249" s="40"/>
      <c r="B249" s="29"/>
      <c r="C249" s="60"/>
      <c r="D249" s="60"/>
      <c r="E249" s="60"/>
      <c r="F249" s="60"/>
      <c r="G249" s="33" t="s">
        <v>8</v>
      </c>
      <c r="H249" s="35">
        <f>SUM(H214:H218,H220:H223,H225:H228,H230:H232,H234:H234,H236:H236,H238:H241,H243:H245,H247:H248)</f>
        <v>125</v>
      </c>
    </row>
    <row r="250" spans="1:8" ht="215.25" customHeight="1" thickBot="1" x14ac:dyDescent="0.3">
      <c r="A250" s="41"/>
      <c r="B250" s="30"/>
      <c r="C250" s="37" t="s">
        <v>149</v>
      </c>
      <c r="D250" s="37"/>
      <c r="E250" s="37"/>
      <c r="F250" s="38"/>
      <c r="G250" s="34"/>
      <c r="H250" s="36"/>
    </row>
    <row r="251" spans="1:8" x14ac:dyDescent="0.25">
      <c r="A251" s="39">
        <v>10</v>
      </c>
      <c r="B251" s="28" t="s">
        <v>128</v>
      </c>
      <c r="C251" s="58" t="s">
        <v>148</v>
      </c>
      <c r="D251" s="58" t="s">
        <v>147</v>
      </c>
      <c r="E251" s="58" t="s">
        <v>146</v>
      </c>
      <c r="F251" s="58" t="s">
        <v>145</v>
      </c>
      <c r="G251" s="31" t="s">
        <v>131</v>
      </c>
      <c r="H251" s="32"/>
    </row>
    <row r="252" spans="1:8" ht="16.5" thickBot="1" x14ac:dyDescent="0.3">
      <c r="A252" s="40"/>
      <c r="B252" s="29"/>
      <c r="C252" s="59"/>
      <c r="D252" s="59"/>
      <c r="E252" s="59"/>
      <c r="F252" s="59"/>
      <c r="G252" s="13" t="s">
        <v>130</v>
      </c>
      <c r="H252" s="14">
        <v>15</v>
      </c>
    </row>
    <row r="253" spans="1:8" x14ac:dyDescent="0.25">
      <c r="A253" s="40"/>
      <c r="B253" s="29"/>
      <c r="C253" s="59"/>
      <c r="D253" s="59"/>
      <c r="E253" s="59"/>
      <c r="F253" s="59"/>
      <c r="G253" s="31" t="s">
        <v>144</v>
      </c>
      <c r="H253" s="32"/>
    </row>
    <row r="254" spans="1:8" ht="16.5" thickBot="1" x14ac:dyDescent="0.3">
      <c r="A254" s="40"/>
      <c r="B254" s="29"/>
      <c r="C254" s="59"/>
      <c r="D254" s="59"/>
      <c r="E254" s="59"/>
      <c r="F254" s="59"/>
      <c r="G254" s="13" t="s">
        <v>143</v>
      </c>
      <c r="H254" s="14">
        <v>2</v>
      </c>
    </row>
    <row r="255" spans="1:8" x14ac:dyDescent="0.25">
      <c r="A255" s="40"/>
      <c r="B255" s="29"/>
      <c r="C255" s="59"/>
      <c r="D255" s="59"/>
      <c r="E255" s="59"/>
      <c r="F255" s="59"/>
      <c r="G255" s="31" t="s">
        <v>142</v>
      </c>
      <c r="H255" s="32"/>
    </row>
    <row r="256" spans="1:8" ht="63" x14ac:dyDescent="0.25">
      <c r="A256" s="40"/>
      <c r="B256" s="29"/>
      <c r="C256" s="59"/>
      <c r="D256" s="59"/>
      <c r="E256" s="59"/>
      <c r="F256" s="59"/>
      <c r="G256" s="13" t="s">
        <v>141</v>
      </c>
      <c r="H256" s="14">
        <v>2</v>
      </c>
    </row>
    <row r="257" spans="1:8" x14ac:dyDescent="0.25">
      <c r="A257" s="40"/>
      <c r="B257" s="29"/>
      <c r="C257" s="59"/>
      <c r="D257" s="59"/>
      <c r="E257" s="59"/>
      <c r="F257" s="59"/>
      <c r="G257" s="13" t="s">
        <v>140</v>
      </c>
      <c r="H257" s="14">
        <v>2</v>
      </c>
    </row>
    <row r="258" spans="1:8" ht="31.5" x14ac:dyDescent="0.25">
      <c r="A258" s="40"/>
      <c r="B258" s="29"/>
      <c r="C258" s="59"/>
      <c r="D258" s="59"/>
      <c r="E258" s="59"/>
      <c r="F258" s="59"/>
      <c r="G258" s="13" t="s">
        <v>139</v>
      </c>
      <c r="H258" s="14">
        <v>3</v>
      </c>
    </row>
    <row r="259" spans="1:8" ht="32.25" thickBot="1" x14ac:dyDescent="0.3">
      <c r="A259" s="40"/>
      <c r="B259" s="29"/>
      <c r="C259" s="59"/>
      <c r="D259" s="59"/>
      <c r="E259" s="59"/>
      <c r="F259" s="59"/>
      <c r="G259" s="13" t="s">
        <v>138</v>
      </c>
      <c r="H259" s="14">
        <v>3</v>
      </c>
    </row>
    <row r="260" spans="1:8" x14ac:dyDescent="0.25">
      <c r="A260" s="40"/>
      <c r="B260" s="29"/>
      <c r="C260" s="59"/>
      <c r="D260" s="59"/>
      <c r="E260" s="59"/>
      <c r="F260" s="59"/>
      <c r="G260" s="31" t="s">
        <v>123</v>
      </c>
      <c r="H260" s="32"/>
    </row>
    <row r="261" spans="1:8" ht="32.25" thickBot="1" x14ac:dyDescent="0.3">
      <c r="A261" s="40"/>
      <c r="B261" s="29"/>
      <c r="C261" s="59"/>
      <c r="D261" s="59"/>
      <c r="E261" s="59"/>
      <c r="F261" s="59"/>
      <c r="G261" s="13" t="s">
        <v>119</v>
      </c>
      <c r="H261" s="14">
        <v>5</v>
      </c>
    </row>
    <row r="262" spans="1:8" x14ac:dyDescent="0.25">
      <c r="A262" s="40"/>
      <c r="B262" s="29"/>
      <c r="C262" s="59"/>
      <c r="D262" s="59"/>
      <c r="E262" s="59"/>
      <c r="F262" s="59"/>
      <c r="G262" s="31" t="s">
        <v>118</v>
      </c>
      <c r="H262" s="32"/>
    </row>
    <row r="263" spans="1:8" ht="31.5" x14ac:dyDescent="0.25">
      <c r="A263" s="40"/>
      <c r="B263" s="29"/>
      <c r="C263" s="59"/>
      <c r="D263" s="59"/>
      <c r="E263" s="59"/>
      <c r="F263" s="59"/>
      <c r="G263" s="13" t="s">
        <v>117</v>
      </c>
      <c r="H263" s="14">
        <v>5</v>
      </c>
    </row>
    <row r="264" spans="1:8" ht="16.5" thickBot="1" x14ac:dyDescent="0.3">
      <c r="A264" s="40"/>
      <c r="B264" s="29"/>
      <c r="C264" s="59"/>
      <c r="D264" s="59"/>
      <c r="E264" s="59"/>
      <c r="F264" s="59"/>
      <c r="G264" s="13" t="s">
        <v>116</v>
      </c>
      <c r="H264" s="14">
        <v>2</v>
      </c>
    </row>
    <row r="265" spans="1:8" x14ac:dyDescent="0.25">
      <c r="A265" s="40"/>
      <c r="B265" s="29"/>
      <c r="C265" s="59"/>
      <c r="D265" s="59"/>
      <c r="E265" s="59"/>
      <c r="F265" s="59"/>
      <c r="G265" s="31" t="s">
        <v>114</v>
      </c>
      <c r="H265" s="32"/>
    </row>
    <row r="266" spans="1:8" ht="31.5" x14ac:dyDescent="0.25">
      <c r="A266" s="40"/>
      <c r="B266" s="29"/>
      <c r="C266" s="59"/>
      <c r="D266" s="59"/>
      <c r="E266" s="59"/>
      <c r="F266" s="59"/>
      <c r="G266" s="13" t="s">
        <v>60</v>
      </c>
      <c r="H266" s="14">
        <v>4</v>
      </c>
    </row>
    <row r="267" spans="1:8" x14ac:dyDescent="0.25">
      <c r="A267" s="40"/>
      <c r="B267" s="29"/>
      <c r="C267" s="59"/>
      <c r="D267" s="59"/>
      <c r="E267" s="59"/>
      <c r="F267" s="59"/>
      <c r="G267" s="13" t="s">
        <v>113</v>
      </c>
      <c r="H267" s="14">
        <v>2</v>
      </c>
    </row>
    <row r="268" spans="1:8" ht="32.25" thickBot="1" x14ac:dyDescent="0.3">
      <c r="A268" s="40"/>
      <c r="B268" s="29"/>
      <c r="C268" s="59"/>
      <c r="D268" s="59"/>
      <c r="E268" s="59"/>
      <c r="F268" s="59"/>
      <c r="G268" s="13" t="s">
        <v>112</v>
      </c>
      <c r="H268" s="14">
        <v>4</v>
      </c>
    </row>
    <row r="269" spans="1:8" x14ac:dyDescent="0.25">
      <c r="A269" s="40"/>
      <c r="B269" s="29"/>
      <c r="C269" s="59"/>
      <c r="D269" s="59"/>
      <c r="E269" s="59"/>
      <c r="F269" s="59"/>
      <c r="G269" s="31" t="s">
        <v>111</v>
      </c>
      <c r="H269" s="32"/>
    </row>
    <row r="270" spans="1:8" ht="16.5" thickBot="1" x14ac:dyDescent="0.3">
      <c r="A270" s="40"/>
      <c r="B270" s="29"/>
      <c r="C270" s="59"/>
      <c r="D270" s="59"/>
      <c r="E270" s="59"/>
      <c r="F270" s="59"/>
      <c r="G270" s="13" t="s">
        <v>111</v>
      </c>
      <c r="H270" s="14">
        <v>2</v>
      </c>
    </row>
    <row r="271" spans="1:8" x14ac:dyDescent="0.25">
      <c r="A271" s="40"/>
      <c r="B271" s="29"/>
      <c r="C271" s="59"/>
      <c r="D271" s="59"/>
      <c r="E271" s="59"/>
      <c r="F271" s="59"/>
      <c r="G271" s="31" t="s">
        <v>110</v>
      </c>
      <c r="H271" s="32"/>
    </row>
    <row r="272" spans="1:8" ht="31.5" x14ac:dyDescent="0.25">
      <c r="A272" s="40"/>
      <c r="B272" s="29"/>
      <c r="C272" s="59"/>
      <c r="D272" s="59"/>
      <c r="E272" s="59"/>
      <c r="F272" s="59"/>
      <c r="G272" s="13" t="s">
        <v>109</v>
      </c>
      <c r="H272" s="14">
        <v>6</v>
      </c>
    </row>
    <row r="273" spans="1:8" x14ac:dyDescent="0.25">
      <c r="A273" s="40"/>
      <c r="B273" s="29"/>
      <c r="C273" s="59"/>
      <c r="D273" s="59"/>
      <c r="E273" s="59"/>
      <c r="F273" s="59"/>
      <c r="G273" s="13" t="s">
        <v>108</v>
      </c>
      <c r="H273" s="14">
        <v>3</v>
      </c>
    </row>
    <row r="274" spans="1:8" x14ac:dyDescent="0.25">
      <c r="A274" s="40"/>
      <c r="B274" s="29"/>
      <c r="C274" s="59"/>
      <c r="D274" s="59"/>
      <c r="E274" s="59"/>
      <c r="F274" s="59"/>
      <c r="G274" s="13" t="s">
        <v>107</v>
      </c>
      <c r="H274" s="14">
        <v>1</v>
      </c>
    </row>
    <row r="275" spans="1:8" ht="32.25" thickBot="1" x14ac:dyDescent="0.3">
      <c r="A275" s="40"/>
      <c r="B275" s="29"/>
      <c r="C275" s="59"/>
      <c r="D275" s="59"/>
      <c r="E275" s="59"/>
      <c r="F275" s="59"/>
      <c r="G275" s="13" t="s">
        <v>106</v>
      </c>
      <c r="H275" s="14">
        <v>6</v>
      </c>
    </row>
    <row r="276" spans="1:8" x14ac:dyDescent="0.25">
      <c r="A276" s="40"/>
      <c r="B276" s="29"/>
      <c r="C276" s="59"/>
      <c r="D276" s="59"/>
      <c r="E276" s="59"/>
      <c r="F276" s="59"/>
      <c r="G276" s="31" t="s">
        <v>105</v>
      </c>
      <c r="H276" s="32"/>
    </row>
    <row r="277" spans="1:8" x14ac:dyDescent="0.25">
      <c r="A277" s="40"/>
      <c r="B277" s="29"/>
      <c r="C277" s="59"/>
      <c r="D277" s="59"/>
      <c r="E277" s="59"/>
      <c r="F277" s="59"/>
      <c r="G277" s="13" t="s">
        <v>104</v>
      </c>
      <c r="H277" s="14">
        <v>3</v>
      </c>
    </row>
    <row r="278" spans="1:8" x14ac:dyDescent="0.25">
      <c r="A278" s="40"/>
      <c r="B278" s="29"/>
      <c r="C278" s="59"/>
      <c r="D278" s="59"/>
      <c r="E278" s="59"/>
      <c r="F278" s="59"/>
      <c r="G278" s="13" t="s">
        <v>103</v>
      </c>
      <c r="H278" s="14">
        <v>9</v>
      </c>
    </row>
    <row r="279" spans="1:8" ht="32.25" thickBot="1" x14ac:dyDescent="0.3">
      <c r="A279" s="40"/>
      <c r="B279" s="29"/>
      <c r="C279" s="59"/>
      <c r="D279" s="59"/>
      <c r="E279" s="59"/>
      <c r="F279" s="59"/>
      <c r="G279" s="13" t="s">
        <v>102</v>
      </c>
      <c r="H279" s="14">
        <v>6</v>
      </c>
    </row>
    <row r="280" spans="1:8" x14ac:dyDescent="0.25">
      <c r="A280" s="40"/>
      <c r="B280" s="29"/>
      <c r="C280" s="59"/>
      <c r="D280" s="59"/>
      <c r="E280" s="59"/>
      <c r="F280" s="59"/>
      <c r="G280" s="31" t="s">
        <v>101</v>
      </c>
      <c r="H280" s="32"/>
    </row>
    <row r="281" spans="1:8" x14ac:dyDescent="0.25">
      <c r="A281" s="40"/>
      <c r="B281" s="29"/>
      <c r="C281" s="59"/>
      <c r="D281" s="59"/>
      <c r="E281" s="59"/>
      <c r="F281" s="59"/>
      <c r="G281" s="13" t="s">
        <v>100</v>
      </c>
      <c r="H281" s="14">
        <v>3</v>
      </c>
    </row>
    <row r="282" spans="1:8" ht="16.5" thickBot="1" x14ac:dyDescent="0.3">
      <c r="A282" s="40"/>
      <c r="B282" s="29"/>
      <c r="C282" s="60"/>
      <c r="D282" s="60"/>
      <c r="E282" s="60"/>
      <c r="F282" s="60"/>
      <c r="G282" s="33" t="s">
        <v>8</v>
      </c>
      <c r="H282" s="35">
        <f>SUM(H252:H252,H254:H254,H256:H259,H261:H261,H263:H264,H266:H268,H270:H270,H272:H275,H277:H279,H281:H281)</f>
        <v>88</v>
      </c>
    </row>
    <row r="283" spans="1:8" ht="214.5" customHeight="1" thickBot="1" x14ac:dyDescent="0.3">
      <c r="A283" s="41"/>
      <c r="B283" s="30"/>
      <c r="C283" s="37" t="s">
        <v>137</v>
      </c>
      <c r="D283" s="37"/>
      <c r="E283" s="37"/>
      <c r="F283" s="38"/>
      <c r="G283" s="34"/>
      <c r="H283" s="36"/>
    </row>
    <row r="284" spans="1:8" x14ac:dyDescent="0.25">
      <c r="A284" s="39">
        <v>11</v>
      </c>
      <c r="B284" s="28" t="s">
        <v>128</v>
      </c>
      <c r="C284" s="58" t="s">
        <v>136</v>
      </c>
      <c r="D284" s="58" t="s">
        <v>135</v>
      </c>
      <c r="E284" s="58" t="s">
        <v>134</v>
      </c>
      <c r="F284" s="58" t="s">
        <v>133</v>
      </c>
      <c r="G284" s="31" t="s">
        <v>114</v>
      </c>
      <c r="H284" s="32"/>
    </row>
    <row r="285" spans="1:8" ht="31.5" x14ac:dyDescent="0.25">
      <c r="A285" s="40"/>
      <c r="B285" s="29"/>
      <c r="C285" s="59"/>
      <c r="D285" s="59"/>
      <c r="E285" s="59"/>
      <c r="F285" s="59"/>
      <c r="G285" s="13" t="s">
        <v>60</v>
      </c>
      <c r="H285" s="14">
        <v>6</v>
      </c>
    </row>
    <row r="286" spans="1:8" x14ac:dyDescent="0.25">
      <c r="A286" s="40"/>
      <c r="B286" s="29"/>
      <c r="C286" s="59"/>
      <c r="D286" s="59"/>
      <c r="E286" s="59"/>
      <c r="F286" s="59"/>
      <c r="G286" s="13" t="s">
        <v>113</v>
      </c>
      <c r="H286" s="14">
        <v>3</v>
      </c>
    </row>
    <row r="287" spans="1:8" ht="32.25" thickBot="1" x14ac:dyDescent="0.3">
      <c r="A287" s="40"/>
      <c r="B287" s="29"/>
      <c r="C287" s="59"/>
      <c r="D287" s="59"/>
      <c r="E287" s="59"/>
      <c r="F287" s="59"/>
      <c r="G287" s="13" t="s">
        <v>112</v>
      </c>
      <c r="H287" s="14">
        <v>4</v>
      </c>
    </row>
    <row r="288" spans="1:8" x14ac:dyDescent="0.25">
      <c r="A288" s="40"/>
      <c r="B288" s="29"/>
      <c r="C288" s="59"/>
      <c r="D288" s="59"/>
      <c r="E288" s="59"/>
      <c r="F288" s="59"/>
      <c r="G288" s="31" t="s">
        <v>110</v>
      </c>
      <c r="H288" s="32"/>
    </row>
    <row r="289" spans="1:8" ht="32.25" thickBot="1" x14ac:dyDescent="0.3">
      <c r="A289" s="40"/>
      <c r="B289" s="29"/>
      <c r="C289" s="59"/>
      <c r="D289" s="59"/>
      <c r="E289" s="59"/>
      <c r="F289" s="59"/>
      <c r="G289" s="13" t="s">
        <v>106</v>
      </c>
      <c r="H289" s="14">
        <v>6</v>
      </c>
    </row>
    <row r="290" spans="1:8" x14ac:dyDescent="0.25">
      <c r="A290" s="40"/>
      <c r="B290" s="29"/>
      <c r="C290" s="59"/>
      <c r="D290" s="59"/>
      <c r="E290" s="59"/>
      <c r="F290" s="59"/>
      <c r="G290" s="31" t="s">
        <v>105</v>
      </c>
      <c r="H290" s="32"/>
    </row>
    <row r="291" spans="1:8" x14ac:dyDescent="0.25">
      <c r="A291" s="40"/>
      <c r="B291" s="29"/>
      <c r="C291" s="59"/>
      <c r="D291" s="59"/>
      <c r="E291" s="59"/>
      <c r="F291" s="59"/>
      <c r="G291" s="13" t="s">
        <v>104</v>
      </c>
      <c r="H291" s="14">
        <v>3</v>
      </c>
    </row>
    <row r="292" spans="1:8" x14ac:dyDescent="0.25">
      <c r="A292" s="40"/>
      <c r="B292" s="29"/>
      <c r="C292" s="59"/>
      <c r="D292" s="59"/>
      <c r="E292" s="59"/>
      <c r="F292" s="59"/>
      <c r="G292" s="13" t="s">
        <v>103</v>
      </c>
      <c r="H292" s="14">
        <v>8</v>
      </c>
    </row>
    <row r="293" spans="1:8" ht="32.25" thickBot="1" x14ac:dyDescent="0.3">
      <c r="A293" s="40"/>
      <c r="B293" s="29"/>
      <c r="C293" s="59"/>
      <c r="D293" s="59"/>
      <c r="E293" s="59"/>
      <c r="F293" s="59"/>
      <c r="G293" s="13" t="s">
        <v>102</v>
      </c>
      <c r="H293" s="14">
        <v>5</v>
      </c>
    </row>
    <row r="294" spans="1:8" x14ac:dyDescent="0.25">
      <c r="A294" s="40"/>
      <c r="B294" s="29"/>
      <c r="C294" s="59"/>
      <c r="D294" s="59"/>
      <c r="E294" s="59"/>
      <c r="F294" s="59"/>
      <c r="G294" s="31" t="s">
        <v>101</v>
      </c>
      <c r="H294" s="32"/>
    </row>
    <row r="295" spans="1:8" ht="32.25" thickBot="1" x14ac:dyDescent="0.3">
      <c r="A295" s="40"/>
      <c r="B295" s="29"/>
      <c r="C295" s="59"/>
      <c r="D295" s="59"/>
      <c r="E295" s="59"/>
      <c r="F295" s="59"/>
      <c r="G295" s="13" t="s">
        <v>132</v>
      </c>
      <c r="H295" s="14">
        <v>6</v>
      </c>
    </row>
    <row r="296" spans="1:8" x14ac:dyDescent="0.25">
      <c r="A296" s="40"/>
      <c r="B296" s="29"/>
      <c r="C296" s="59"/>
      <c r="D296" s="59"/>
      <c r="E296" s="59"/>
      <c r="F296" s="59"/>
      <c r="G296" s="31" t="s">
        <v>131</v>
      </c>
      <c r="H296" s="32"/>
    </row>
    <row r="297" spans="1:8" ht="16.5" thickBot="1" x14ac:dyDescent="0.3">
      <c r="A297" s="40"/>
      <c r="B297" s="29"/>
      <c r="C297" s="59"/>
      <c r="D297" s="59"/>
      <c r="E297" s="59"/>
      <c r="F297" s="59"/>
      <c r="G297" s="13" t="s">
        <v>130</v>
      </c>
      <c r="H297" s="14">
        <v>8</v>
      </c>
    </row>
    <row r="298" spans="1:8" x14ac:dyDescent="0.25">
      <c r="A298" s="40"/>
      <c r="B298" s="29"/>
      <c r="C298" s="59"/>
      <c r="D298" s="59"/>
      <c r="E298" s="59"/>
      <c r="F298" s="59"/>
      <c r="G298" s="31" t="s">
        <v>99</v>
      </c>
      <c r="H298" s="32"/>
    </row>
    <row r="299" spans="1:8" x14ac:dyDescent="0.25">
      <c r="A299" s="40"/>
      <c r="B299" s="29"/>
      <c r="C299" s="59"/>
      <c r="D299" s="59"/>
      <c r="E299" s="59"/>
      <c r="F299" s="59"/>
      <c r="G299" s="13" t="s">
        <v>99</v>
      </c>
      <c r="H299" s="14">
        <v>6</v>
      </c>
    </row>
    <row r="300" spans="1:8" x14ac:dyDescent="0.25">
      <c r="A300" s="40"/>
      <c r="B300" s="29"/>
      <c r="C300" s="59"/>
      <c r="D300" s="59"/>
      <c r="E300" s="59"/>
      <c r="F300" s="59"/>
      <c r="G300" s="13" t="s">
        <v>98</v>
      </c>
      <c r="H300" s="14">
        <v>3</v>
      </c>
    </row>
    <row r="301" spans="1:8" ht="16.5" thickBot="1" x14ac:dyDescent="0.3">
      <c r="A301" s="40"/>
      <c r="B301" s="29"/>
      <c r="C301" s="60"/>
      <c r="D301" s="60"/>
      <c r="E301" s="60"/>
      <c r="F301" s="60"/>
      <c r="G301" s="33" t="s">
        <v>8</v>
      </c>
      <c r="H301" s="35">
        <f>SUM(H285:H287,H289:H289,H291:H293,H295:H295,H297:H297,H299:H300,)</f>
        <v>58</v>
      </c>
    </row>
    <row r="302" spans="1:8" ht="208.5" customHeight="1" thickBot="1" x14ac:dyDescent="0.3">
      <c r="A302" s="41"/>
      <c r="B302" s="30"/>
      <c r="C302" s="37" t="s">
        <v>129</v>
      </c>
      <c r="D302" s="37"/>
      <c r="E302" s="37"/>
      <c r="F302" s="38"/>
      <c r="G302" s="34"/>
      <c r="H302" s="36"/>
    </row>
    <row r="303" spans="1:8" x14ac:dyDescent="0.25">
      <c r="A303" s="39">
        <v>12</v>
      </c>
      <c r="B303" s="28" t="s">
        <v>128</v>
      </c>
      <c r="C303" s="58" t="s">
        <v>127</v>
      </c>
      <c r="D303" s="58" t="s">
        <v>126</v>
      </c>
      <c r="E303" s="58" t="s">
        <v>125</v>
      </c>
      <c r="F303" s="58" t="s">
        <v>124</v>
      </c>
      <c r="G303" s="31" t="s">
        <v>123</v>
      </c>
      <c r="H303" s="32"/>
    </row>
    <row r="304" spans="1:8" ht="31.5" x14ac:dyDescent="0.25">
      <c r="A304" s="40"/>
      <c r="B304" s="29"/>
      <c r="C304" s="59"/>
      <c r="D304" s="59"/>
      <c r="E304" s="59"/>
      <c r="F304" s="59"/>
      <c r="G304" s="13" t="s">
        <v>122</v>
      </c>
      <c r="H304" s="14">
        <v>1</v>
      </c>
    </row>
    <row r="305" spans="1:8" x14ac:dyDescent="0.25">
      <c r="A305" s="40"/>
      <c r="B305" s="29"/>
      <c r="C305" s="59"/>
      <c r="D305" s="59"/>
      <c r="E305" s="59"/>
      <c r="F305" s="59"/>
      <c r="G305" s="13" t="s">
        <v>121</v>
      </c>
      <c r="H305" s="14">
        <v>1</v>
      </c>
    </row>
    <row r="306" spans="1:8" x14ac:dyDescent="0.25">
      <c r="A306" s="40"/>
      <c r="B306" s="29"/>
      <c r="C306" s="59"/>
      <c r="D306" s="59"/>
      <c r="E306" s="59"/>
      <c r="F306" s="59"/>
      <c r="G306" s="13" t="s">
        <v>120</v>
      </c>
      <c r="H306" s="14">
        <v>1</v>
      </c>
    </row>
    <row r="307" spans="1:8" ht="32.25" thickBot="1" x14ac:dyDescent="0.3">
      <c r="A307" s="40"/>
      <c r="B307" s="29"/>
      <c r="C307" s="59"/>
      <c r="D307" s="59"/>
      <c r="E307" s="59"/>
      <c r="F307" s="59"/>
      <c r="G307" s="13" t="s">
        <v>119</v>
      </c>
      <c r="H307" s="14">
        <v>5</v>
      </c>
    </row>
    <row r="308" spans="1:8" x14ac:dyDescent="0.25">
      <c r="A308" s="40"/>
      <c r="B308" s="29"/>
      <c r="C308" s="59"/>
      <c r="D308" s="59"/>
      <c r="E308" s="59"/>
      <c r="F308" s="59"/>
      <c r="G308" s="31" t="s">
        <v>118</v>
      </c>
      <c r="H308" s="32"/>
    </row>
    <row r="309" spans="1:8" ht="31.5" x14ac:dyDescent="0.25">
      <c r="A309" s="40"/>
      <c r="B309" s="29"/>
      <c r="C309" s="59"/>
      <c r="D309" s="59"/>
      <c r="E309" s="59"/>
      <c r="F309" s="59"/>
      <c r="G309" s="13" t="s">
        <v>117</v>
      </c>
      <c r="H309" s="14">
        <v>3</v>
      </c>
    </row>
    <row r="310" spans="1:8" x14ac:dyDescent="0.25">
      <c r="A310" s="40"/>
      <c r="B310" s="29"/>
      <c r="C310" s="59"/>
      <c r="D310" s="59"/>
      <c r="E310" s="59"/>
      <c r="F310" s="59"/>
      <c r="G310" s="13" t="s">
        <v>116</v>
      </c>
      <c r="H310" s="14">
        <v>1</v>
      </c>
    </row>
    <row r="311" spans="1:8" ht="16.5" thickBot="1" x14ac:dyDescent="0.3">
      <c r="A311" s="40"/>
      <c r="B311" s="29"/>
      <c r="C311" s="59"/>
      <c r="D311" s="59"/>
      <c r="E311" s="59"/>
      <c r="F311" s="59"/>
      <c r="G311" s="13" t="s">
        <v>115</v>
      </c>
      <c r="H311" s="14">
        <v>3</v>
      </c>
    </row>
    <row r="312" spans="1:8" x14ac:dyDescent="0.25">
      <c r="A312" s="40"/>
      <c r="B312" s="29"/>
      <c r="C312" s="59"/>
      <c r="D312" s="59"/>
      <c r="E312" s="59"/>
      <c r="F312" s="59"/>
      <c r="G312" s="31" t="s">
        <v>114</v>
      </c>
      <c r="H312" s="32"/>
    </row>
    <row r="313" spans="1:8" ht="31.5" x14ac:dyDescent="0.25">
      <c r="A313" s="40"/>
      <c r="B313" s="29"/>
      <c r="C313" s="59"/>
      <c r="D313" s="59"/>
      <c r="E313" s="59"/>
      <c r="F313" s="59"/>
      <c r="G313" s="13" t="s">
        <v>60</v>
      </c>
      <c r="H313" s="14">
        <v>6</v>
      </c>
    </row>
    <row r="314" spans="1:8" x14ac:dyDescent="0.25">
      <c r="A314" s="40"/>
      <c r="B314" s="29"/>
      <c r="C314" s="59"/>
      <c r="D314" s="59"/>
      <c r="E314" s="59"/>
      <c r="F314" s="59"/>
      <c r="G314" s="13" t="s">
        <v>113</v>
      </c>
      <c r="H314" s="14">
        <v>3</v>
      </c>
    </row>
    <row r="315" spans="1:8" ht="32.25" thickBot="1" x14ac:dyDescent="0.3">
      <c r="A315" s="40"/>
      <c r="B315" s="29"/>
      <c r="C315" s="59"/>
      <c r="D315" s="59"/>
      <c r="E315" s="59"/>
      <c r="F315" s="59"/>
      <c r="G315" s="13" t="s">
        <v>112</v>
      </c>
      <c r="H315" s="14">
        <v>4</v>
      </c>
    </row>
    <row r="316" spans="1:8" x14ac:dyDescent="0.25">
      <c r="A316" s="40"/>
      <c r="B316" s="29"/>
      <c r="C316" s="59"/>
      <c r="D316" s="59"/>
      <c r="E316" s="59"/>
      <c r="F316" s="59"/>
      <c r="G316" s="31" t="s">
        <v>111</v>
      </c>
      <c r="H316" s="32"/>
    </row>
    <row r="317" spans="1:8" ht="16.5" thickBot="1" x14ac:dyDescent="0.3">
      <c r="A317" s="40"/>
      <c r="B317" s="29"/>
      <c r="C317" s="59"/>
      <c r="D317" s="59"/>
      <c r="E317" s="59"/>
      <c r="F317" s="59"/>
      <c r="G317" s="13" t="s">
        <v>111</v>
      </c>
      <c r="H317" s="14">
        <v>4</v>
      </c>
    </row>
    <row r="318" spans="1:8" x14ac:dyDescent="0.25">
      <c r="A318" s="40"/>
      <c r="B318" s="29"/>
      <c r="C318" s="59"/>
      <c r="D318" s="59"/>
      <c r="E318" s="59"/>
      <c r="F318" s="59"/>
      <c r="G318" s="31" t="s">
        <v>110</v>
      </c>
      <c r="H318" s="32"/>
    </row>
    <row r="319" spans="1:8" ht="31.5" x14ac:dyDescent="0.25">
      <c r="A319" s="40"/>
      <c r="B319" s="29"/>
      <c r="C319" s="59"/>
      <c r="D319" s="59"/>
      <c r="E319" s="59"/>
      <c r="F319" s="59"/>
      <c r="G319" s="13" t="s">
        <v>109</v>
      </c>
      <c r="H319" s="14">
        <v>5</v>
      </c>
    </row>
    <row r="320" spans="1:8" x14ac:dyDescent="0.25">
      <c r="A320" s="40"/>
      <c r="B320" s="29"/>
      <c r="C320" s="59"/>
      <c r="D320" s="59"/>
      <c r="E320" s="59"/>
      <c r="F320" s="59"/>
      <c r="G320" s="13" t="s">
        <v>108</v>
      </c>
      <c r="H320" s="14">
        <v>2</v>
      </c>
    </row>
    <row r="321" spans="1:9" x14ac:dyDescent="0.25">
      <c r="A321" s="40"/>
      <c r="B321" s="29"/>
      <c r="C321" s="59"/>
      <c r="D321" s="59"/>
      <c r="E321" s="59"/>
      <c r="F321" s="59"/>
      <c r="G321" s="13" t="s">
        <v>107</v>
      </c>
      <c r="H321" s="14">
        <v>1</v>
      </c>
    </row>
    <row r="322" spans="1:9" ht="32.25" thickBot="1" x14ac:dyDescent="0.3">
      <c r="A322" s="40"/>
      <c r="B322" s="29"/>
      <c r="C322" s="59"/>
      <c r="D322" s="59"/>
      <c r="E322" s="59"/>
      <c r="F322" s="59"/>
      <c r="G322" s="13" t="s">
        <v>106</v>
      </c>
      <c r="H322" s="14">
        <v>2</v>
      </c>
    </row>
    <row r="323" spans="1:9" x14ac:dyDescent="0.25">
      <c r="A323" s="40"/>
      <c r="B323" s="29"/>
      <c r="C323" s="59"/>
      <c r="D323" s="59"/>
      <c r="E323" s="59"/>
      <c r="F323" s="59"/>
      <c r="G323" s="31" t="s">
        <v>105</v>
      </c>
      <c r="H323" s="32"/>
    </row>
    <row r="324" spans="1:9" x14ac:dyDescent="0.25">
      <c r="A324" s="40"/>
      <c r="B324" s="29"/>
      <c r="C324" s="59"/>
      <c r="D324" s="59"/>
      <c r="E324" s="59"/>
      <c r="F324" s="59"/>
      <c r="G324" s="13" t="s">
        <v>104</v>
      </c>
      <c r="H324" s="14">
        <v>3</v>
      </c>
    </row>
    <row r="325" spans="1:9" x14ac:dyDescent="0.25">
      <c r="A325" s="40"/>
      <c r="B325" s="29"/>
      <c r="C325" s="59"/>
      <c r="D325" s="59"/>
      <c r="E325" s="59"/>
      <c r="F325" s="59"/>
      <c r="G325" s="13" t="s">
        <v>103</v>
      </c>
      <c r="H325" s="14">
        <v>1</v>
      </c>
    </row>
    <row r="326" spans="1:9" ht="32.25" thickBot="1" x14ac:dyDescent="0.3">
      <c r="A326" s="40"/>
      <c r="B326" s="29"/>
      <c r="C326" s="59"/>
      <c r="D326" s="59"/>
      <c r="E326" s="59"/>
      <c r="F326" s="59"/>
      <c r="G326" s="13" t="s">
        <v>102</v>
      </c>
      <c r="H326" s="14">
        <v>5</v>
      </c>
    </row>
    <row r="327" spans="1:9" x14ac:dyDescent="0.25">
      <c r="A327" s="40"/>
      <c r="B327" s="29"/>
      <c r="C327" s="59"/>
      <c r="D327" s="59"/>
      <c r="E327" s="59"/>
      <c r="F327" s="59"/>
      <c r="G327" s="31" t="s">
        <v>101</v>
      </c>
      <c r="H327" s="32"/>
    </row>
    <row r="328" spans="1:9" ht="16.5" thickBot="1" x14ac:dyDescent="0.3">
      <c r="A328" s="40"/>
      <c r="B328" s="29"/>
      <c r="C328" s="59"/>
      <c r="D328" s="59"/>
      <c r="E328" s="59"/>
      <c r="F328" s="59"/>
      <c r="G328" s="13" t="s">
        <v>100</v>
      </c>
      <c r="H328" s="14">
        <v>1</v>
      </c>
    </row>
    <row r="329" spans="1:9" x14ac:dyDescent="0.25">
      <c r="A329" s="40"/>
      <c r="B329" s="29"/>
      <c r="C329" s="59"/>
      <c r="D329" s="59"/>
      <c r="E329" s="59"/>
      <c r="F329" s="59"/>
      <c r="G329" s="31" t="s">
        <v>99</v>
      </c>
      <c r="H329" s="32"/>
    </row>
    <row r="330" spans="1:9" x14ac:dyDescent="0.25">
      <c r="A330" s="40"/>
      <c r="B330" s="29"/>
      <c r="C330" s="59"/>
      <c r="D330" s="59"/>
      <c r="E330" s="59"/>
      <c r="F330" s="59"/>
      <c r="G330" s="13" t="s">
        <v>99</v>
      </c>
      <c r="H330" s="14">
        <v>4</v>
      </c>
    </row>
    <row r="331" spans="1:9" x14ac:dyDescent="0.25">
      <c r="A331" s="40"/>
      <c r="B331" s="29"/>
      <c r="C331" s="59"/>
      <c r="D331" s="59"/>
      <c r="E331" s="59"/>
      <c r="F331" s="59"/>
      <c r="G331" s="13" t="s">
        <v>98</v>
      </c>
      <c r="H331" s="14">
        <v>2</v>
      </c>
    </row>
    <row r="332" spans="1:9" ht="16.5" thickBot="1" x14ac:dyDescent="0.3">
      <c r="A332" s="40"/>
      <c r="B332" s="29"/>
      <c r="C332" s="60"/>
      <c r="D332" s="60"/>
      <c r="E332" s="60"/>
      <c r="F332" s="60"/>
      <c r="G332" s="33" t="s">
        <v>8</v>
      </c>
      <c r="H332" s="35">
        <f>SUM(H304:H307,H309:H311,H313:H315,H317:H317,H319:H322,H324:H326,H328:H328,H330:H331,)</f>
        <v>58</v>
      </c>
    </row>
    <row r="333" spans="1:9" ht="201" customHeight="1" thickBot="1" x14ac:dyDescent="0.3">
      <c r="A333" s="41"/>
      <c r="B333" s="30"/>
      <c r="C333" s="37" t="s">
        <v>97</v>
      </c>
      <c r="D333" s="37"/>
      <c r="E333" s="37"/>
      <c r="F333" s="38"/>
      <c r="G333" s="34"/>
      <c r="H333" s="36"/>
    </row>
    <row r="334" spans="1:9" ht="16.5" thickBot="1" x14ac:dyDescent="0.3">
      <c r="A334" s="61" t="s">
        <v>96</v>
      </c>
      <c r="B334" s="62"/>
      <c r="C334" s="62"/>
      <c r="D334" s="62"/>
      <c r="E334" s="63"/>
      <c r="F334" s="55">
        <f>H332+H301+H282+H249+H211+H190+H155+H110+H63+H53+H37+H21</f>
        <v>1228</v>
      </c>
      <c r="G334" s="56"/>
      <c r="H334" s="57"/>
    </row>
    <row r="335" spans="1:9" ht="216.75" customHeight="1" thickBot="1" x14ac:dyDescent="0.3">
      <c r="A335" s="47" t="s">
        <v>9</v>
      </c>
      <c r="B335" s="48"/>
      <c r="C335" s="49" t="s">
        <v>95</v>
      </c>
      <c r="D335" s="50"/>
      <c r="E335" s="50"/>
      <c r="F335" s="51"/>
      <c r="G335" s="15" t="s">
        <v>94</v>
      </c>
      <c r="H335" s="16" t="s">
        <v>93</v>
      </c>
      <c r="I335" s="19"/>
    </row>
    <row r="336" spans="1:9" ht="207" customHeight="1" thickBot="1" x14ac:dyDescent="0.3">
      <c r="A336" s="47" t="s">
        <v>9</v>
      </c>
      <c r="B336" s="48"/>
      <c r="C336" s="49" t="s">
        <v>92</v>
      </c>
      <c r="D336" s="50"/>
      <c r="E336" s="50"/>
      <c r="F336" s="51"/>
      <c r="G336" s="15" t="s">
        <v>91</v>
      </c>
      <c r="H336" s="16" t="s">
        <v>90</v>
      </c>
    </row>
    <row r="337" spans="1:8" ht="280.5" customHeight="1" thickBot="1" x14ac:dyDescent="0.3">
      <c r="A337" s="47" t="s">
        <v>9</v>
      </c>
      <c r="B337" s="48"/>
      <c r="C337" s="49" t="s">
        <v>89</v>
      </c>
      <c r="D337" s="50"/>
      <c r="E337" s="50"/>
      <c r="F337" s="51"/>
      <c r="G337" s="17" t="s">
        <v>88</v>
      </c>
      <c r="H337" s="18" t="s">
        <v>87</v>
      </c>
    </row>
  </sheetData>
  <sheetProtection algorithmName="SHA-512" hashValue="Ml7Sc9/Wd8ULV+UXlKoIsauFQpUSnFA4CnzyvR3R4IlgPDBjdskMPHOkvYvYasCaDQPpdvaaTm+7WL6PENnpkA==" saltValue="5BXKMyycFKvM/gbruzbWxQ==" spinCount="100000" sheet="1" formatCells="0" formatColumns="0" formatRows="0" insertColumns="0" insertRows="0" autoFilter="0"/>
  <autoFilter ref="A1:H337" xr:uid="{00000000-0009-0000-0000-000000000000}"/>
  <mergeCells count="204">
    <mergeCell ref="G316:H316"/>
    <mergeCell ref="A303:A333"/>
    <mergeCell ref="C303:C332"/>
    <mergeCell ref="D303:D332"/>
    <mergeCell ref="E303:E332"/>
    <mergeCell ref="F303:F332"/>
    <mergeCell ref="H332:H333"/>
    <mergeCell ref="C333:F333"/>
    <mergeCell ref="G23:H23"/>
    <mergeCell ref="G25:H25"/>
    <mergeCell ref="G29:H29"/>
    <mergeCell ref="G32:H32"/>
    <mergeCell ref="G35:H35"/>
    <mergeCell ref="G37:G38"/>
    <mergeCell ref="H37:H38"/>
    <mergeCell ref="B112:B156"/>
    <mergeCell ref="B213:B250"/>
    <mergeCell ref="B55:B64"/>
    <mergeCell ref="G55:H55"/>
    <mergeCell ref="G57:H57"/>
    <mergeCell ref="G59:H59"/>
    <mergeCell ref="H63:H64"/>
    <mergeCell ref="B39:B54"/>
    <mergeCell ref="F39:F53"/>
    <mergeCell ref="A337:B337"/>
    <mergeCell ref="C337:F337"/>
    <mergeCell ref="A334:E334"/>
    <mergeCell ref="F334:H334"/>
    <mergeCell ref="A335:B335"/>
    <mergeCell ref="C335:F335"/>
    <mergeCell ref="A284:A302"/>
    <mergeCell ref="G318:H318"/>
    <mergeCell ref="G323:H323"/>
    <mergeCell ref="G327:H327"/>
    <mergeCell ref="G329:H329"/>
    <mergeCell ref="G332:G333"/>
    <mergeCell ref="A336:B336"/>
    <mergeCell ref="C336:F336"/>
    <mergeCell ref="G301:G302"/>
    <mergeCell ref="H301:H302"/>
    <mergeCell ref="C302:F302"/>
    <mergeCell ref="B303:B333"/>
    <mergeCell ref="G303:H303"/>
    <mergeCell ref="G308:H308"/>
    <mergeCell ref="G312:H312"/>
    <mergeCell ref="C22:F22"/>
    <mergeCell ref="C2:C21"/>
    <mergeCell ref="D2:D21"/>
    <mergeCell ref="E2:E21"/>
    <mergeCell ref="F2:F21"/>
    <mergeCell ref="B23:B38"/>
    <mergeCell ref="C38:F38"/>
    <mergeCell ref="C23:C37"/>
    <mergeCell ref="D23:D37"/>
    <mergeCell ref="E23:E37"/>
    <mergeCell ref="F23:F37"/>
    <mergeCell ref="A55:A64"/>
    <mergeCell ref="A65:A111"/>
    <mergeCell ref="A112:A156"/>
    <mergeCell ref="A157:A191"/>
    <mergeCell ref="A192:A212"/>
    <mergeCell ref="A213:A250"/>
    <mergeCell ref="A251:A283"/>
    <mergeCell ref="G108:H108"/>
    <mergeCell ref="G110:G111"/>
    <mergeCell ref="H110:H111"/>
    <mergeCell ref="C111:F111"/>
    <mergeCell ref="C65:C110"/>
    <mergeCell ref="D65:D110"/>
    <mergeCell ref="E65:E110"/>
    <mergeCell ref="F65:F110"/>
    <mergeCell ref="B65:B111"/>
    <mergeCell ref="G65:H65"/>
    <mergeCell ref="G73:H73"/>
    <mergeCell ref="G80:H80"/>
    <mergeCell ref="G85:H85"/>
    <mergeCell ref="G90:H90"/>
    <mergeCell ref="G94:H94"/>
    <mergeCell ref="G98:H98"/>
    <mergeCell ref="G100:H100"/>
    <mergeCell ref="G146:H146"/>
    <mergeCell ref="G149:H149"/>
    <mergeCell ref="G127:H127"/>
    <mergeCell ref="G131:H131"/>
    <mergeCell ref="G136:H136"/>
    <mergeCell ref="G140:H140"/>
    <mergeCell ref="G104:H104"/>
    <mergeCell ref="C54:F54"/>
    <mergeCell ref="C39:C53"/>
    <mergeCell ref="D39:D53"/>
    <mergeCell ref="E39:E53"/>
    <mergeCell ref="G63:G64"/>
    <mergeCell ref="C64:F64"/>
    <mergeCell ref="C55:C63"/>
    <mergeCell ref="D55:D63"/>
    <mergeCell ref="E55:E63"/>
    <mergeCell ref="F55:F63"/>
    <mergeCell ref="G39:H39"/>
    <mergeCell ref="G41:H41"/>
    <mergeCell ref="G45:H45"/>
    <mergeCell ref="G48:H48"/>
    <mergeCell ref="G51:H51"/>
    <mergeCell ref="G53:G54"/>
    <mergeCell ref="H53:H54"/>
    <mergeCell ref="A2:A22"/>
    <mergeCell ref="A23:A38"/>
    <mergeCell ref="A39:A54"/>
    <mergeCell ref="B2:B22"/>
    <mergeCell ref="G2:H2"/>
    <mergeCell ref="G4:H4"/>
    <mergeCell ref="G6:H6"/>
    <mergeCell ref="G112:H112"/>
    <mergeCell ref="G120:H120"/>
    <mergeCell ref="D112:D155"/>
    <mergeCell ref="E112:E155"/>
    <mergeCell ref="F112:F155"/>
    <mergeCell ref="G153:H153"/>
    <mergeCell ref="G155:G156"/>
    <mergeCell ref="H155:H156"/>
    <mergeCell ref="C156:F156"/>
    <mergeCell ref="C112:C155"/>
    <mergeCell ref="G9:H9"/>
    <mergeCell ref="G13:H13"/>
    <mergeCell ref="G16:H16"/>
    <mergeCell ref="G19:H19"/>
    <mergeCell ref="G21:G22"/>
    <mergeCell ref="H21:H22"/>
    <mergeCell ref="G144:H144"/>
    <mergeCell ref="H211:H212"/>
    <mergeCell ref="G179:H179"/>
    <mergeCell ref="G184:H184"/>
    <mergeCell ref="G188:H188"/>
    <mergeCell ref="G190:G191"/>
    <mergeCell ref="H190:H191"/>
    <mergeCell ref="C191:F191"/>
    <mergeCell ref="C157:C190"/>
    <mergeCell ref="D157:D190"/>
    <mergeCell ref="E157:E190"/>
    <mergeCell ref="H282:H283"/>
    <mergeCell ref="G249:G250"/>
    <mergeCell ref="H249:H250"/>
    <mergeCell ref="B157:B191"/>
    <mergeCell ref="G157:H157"/>
    <mergeCell ref="G160:H160"/>
    <mergeCell ref="G165:H165"/>
    <mergeCell ref="G168:H168"/>
    <mergeCell ref="G173:H173"/>
    <mergeCell ref="G177:H177"/>
    <mergeCell ref="C212:F212"/>
    <mergeCell ref="C192:C211"/>
    <mergeCell ref="D192:D211"/>
    <mergeCell ref="E192:E211"/>
    <mergeCell ref="F192:F211"/>
    <mergeCell ref="F157:F190"/>
    <mergeCell ref="B192:B212"/>
    <mergeCell ref="G192:H192"/>
    <mergeCell ref="G194:H194"/>
    <mergeCell ref="G199:H199"/>
    <mergeCell ref="G203:H203"/>
    <mergeCell ref="G206:H206"/>
    <mergeCell ref="G208:H208"/>
    <mergeCell ref="G211:G212"/>
    <mergeCell ref="G213:H213"/>
    <mergeCell ref="G219:H219"/>
    <mergeCell ref="G224:H224"/>
    <mergeCell ref="G229:H229"/>
    <mergeCell ref="G233:H233"/>
    <mergeCell ref="G235:H235"/>
    <mergeCell ref="G237:H237"/>
    <mergeCell ref="G242:H242"/>
    <mergeCell ref="G246:H246"/>
    <mergeCell ref="C283:F283"/>
    <mergeCell ref="G284:H284"/>
    <mergeCell ref="B251:B283"/>
    <mergeCell ref="B284:B302"/>
    <mergeCell ref="G251:H251"/>
    <mergeCell ref="G253:H253"/>
    <mergeCell ref="G255:H255"/>
    <mergeCell ref="G260:H260"/>
    <mergeCell ref="G262:H262"/>
    <mergeCell ref="G265:H265"/>
    <mergeCell ref="G269:H269"/>
    <mergeCell ref="G271:H271"/>
    <mergeCell ref="C284:C301"/>
    <mergeCell ref="D284:D301"/>
    <mergeCell ref="E284:E301"/>
    <mergeCell ref="F284:F301"/>
    <mergeCell ref="G290:H290"/>
    <mergeCell ref="G294:H294"/>
    <mergeCell ref="G296:H296"/>
    <mergeCell ref="G298:H298"/>
    <mergeCell ref="G288:H288"/>
    <mergeCell ref="G276:H276"/>
    <mergeCell ref="G280:H280"/>
    <mergeCell ref="G282:G283"/>
    <mergeCell ref="C250:F250"/>
    <mergeCell ref="C213:C249"/>
    <mergeCell ref="D213:D249"/>
    <mergeCell ref="E213:E249"/>
    <mergeCell ref="F213:F249"/>
    <mergeCell ref="C251:C282"/>
    <mergeCell ref="D251:D282"/>
    <mergeCell ref="E251:E282"/>
    <mergeCell ref="F251:F28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63E7D-4AD6-4E3C-B838-4C8682AA768B}">
  <dimension ref="A1:H71"/>
  <sheetViews>
    <sheetView zoomScale="85" zoomScaleNormal="85" workbookViewId="0">
      <pane ySplit="1" topLeftCell="A2" activePane="bottomLeft" state="frozen"/>
      <selection pane="bottomLeft" activeCell="M71" sqref="M71"/>
    </sheetView>
  </sheetViews>
  <sheetFormatPr defaultColWidth="9.140625" defaultRowHeight="15.75" x14ac:dyDescent="0.25"/>
  <cols>
    <col min="1" max="1" width="18.85546875" style="3" customWidth="1"/>
    <col min="2" max="2" width="23.4257812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6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2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ht="15.6" customHeight="1" x14ac:dyDescent="0.25">
      <c r="A2" s="39">
        <v>1</v>
      </c>
      <c r="B2" s="28" t="s">
        <v>233</v>
      </c>
      <c r="C2" s="58" t="s">
        <v>268</v>
      </c>
      <c r="D2" s="58" t="s">
        <v>267</v>
      </c>
      <c r="E2" s="58" t="s">
        <v>266</v>
      </c>
      <c r="F2" s="58" t="s">
        <v>265</v>
      </c>
      <c r="G2" s="31" t="s">
        <v>219</v>
      </c>
      <c r="H2" s="32"/>
    </row>
    <row r="3" spans="1:8" ht="36.6" customHeight="1" x14ac:dyDescent="0.25">
      <c r="A3" s="40"/>
      <c r="B3" s="29"/>
      <c r="C3" s="59"/>
      <c r="D3" s="59"/>
      <c r="E3" s="59"/>
      <c r="F3" s="59"/>
      <c r="G3" s="13" t="s">
        <v>217</v>
      </c>
      <c r="H3" s="14">
        <v>6</v>
      </c>
    </row>
    <row r="4" spans="1:8" ht="98.25" customHeight="1" thickBot="1" x14ac:dyDescent="0.3">
      <c r="A4" s="40"/>
      <c r="B4" s="29"/>
      <c r="C4" s="59"/>
      <c r="D4" s="59"/>
      <c r="E4" s="59"/>
      <c r="F4" s="59"/>
      <c r="G4" s="13" t="s">
        <v>216</v>
      </c>
      <c r="H4" s="14">
        <v>3</v>
      </c>
    </row>
    <row r="5" spans="1:8" ht="15" customHeight="1" x14ac:dyDescent="0.25">
      <c r="A5" s="40"/>
      <c r="B5" s="29"/>
      <c r="C5" s="59"/>
      <c r="D5" s="59"/>
      <c r="E5" s="59"/>
      <c r="F5" s="59"/>
      <c r="G5" s="31" t="s">
        <v>229</v>
      </c>
      <c r="H5" s="32"/>
    </row>
    <row r="6" spans="1:8" ht="15" customHeight="1" thickBot="1" x14ac:dyDescent="0.3">
      <c r="A6" s="40"/>
      <c r="B6" s="29"/>
      <c r="C6" s="59"/>
      <c r="D6" s="59"/>
      <c r="E6" s="59"/>
      <c r="F6" s="59"/>
      <c r="G6" s="13" t="s">
        <v>228</v>
      </c>
      <c r="H6" s="14">
        <v>2</v>
      </c>
    </row>
    <row r="7" spans="1:8" ht="15" customHeight="1" x14ac:dyDescent="0.25">
      <c r="A7" s="40"/>
      <c r="B7" s="29"/>
      <c r="C7" s="59"/>
      <c r="D7" s="59"/>
      <c r="E7" s="59"/>
      <c r="F7" s="59"/>
      <c r="G7" s="31" t="s">
        <v>215</v>
      </c>
      <c r="H7" s="32"/>
    </row>
    <row r="8" spans="1:8" ht="15" customHeight="1" x14ac:dyDescent="0.25">
      <c r="A8" s="40"/>
      <c r="B8" s="29"/>
      <c r="C8" s="59"/>
      <c r="D8" s="59"/>
      <c r="E8" s="59"/>
      <c r="F8" s="59"/>
      <c r="G8" s="13" t="s">
        <v>215</v>
      </c>
      <c r="H8" s="14">
        <v>15</v>
      </c>
    </row>
    <row r="9" spans="1:8" ht="16.5" thickBot="1" x14ac:dyDescent="0.3">
      <c r="A9" s="40"/>
      <c r="B9" s="29"/>
      <c r="C9" s="60"/>
      <c r="D9" s="60"/>
      <c r="E9" s="60"/>
      <c r="F9" s="60"/>
      <c r="G9" s="33" t="s">
        <v>8</v>
      </c>
      <c r="H9" s="35">
        <f>SUM(H3:H4,H6:H6,H8:H8,)</f>
        <v>26</v>
      </c>
    </row>
    <row r="10" spans="1:8" ht="249.95" customHeight="1" thickBot="1" x14ac:dyDescent="0.3">
      <c r="A10" s="41"/>
      <c r="B10" s="30"/>
      <c r="C10" s="37" t="s">
        <v>264</v>
      </c>
      <c r="D10" s="37"/>
      <c r="E10" s="37"/>
      <c r="F10" s="38"/>
      <c r="G10" s="34"/>
      <c r="H10" s="36"/>
    </row>
    <row r="11" spans="1:8" ht="16.5" customHeight="1" x14ac:dyDescent="0.25">
      <c r="A11" s="39">
        <v>2</v>
      </c>
      <c r="B11" s="28" t="s">
        <v>233</v>
      </c>
      <c r="C11" s="58" t="s">
        <v>263</v>
      </c>
      <c r="D11" s="58" t="s">
        <v>262</v>
      </c>
      <c r="E11" s="58" t="s">
        <v>261</v>
      </c>
      <c r="F11" s="58" t="s">
        <v>260</v>
      </c>
      <c r="G11" s="31" t="s">
        <v>219</v>
      </c>
      <c r="H11" s="32"/>
    </row>
    <row r="12" spans="1:8" ht="31.5" x14ac:dyDescent="0.25">
      <c r="A12" s="40"/>
      <c r="B12" s="29"/>
      <c r="C12" s="59"/>
      <c r="D12" s="59"/>
      <c r="E12" s="59"/>
      <c r="F12" s="59"/>
      <c r="G12" s="13" t="s">
        <v>217</v>
      </c>
      <c r="H12" s="14">
        <v>6</v>
      </c>
    </row>
    <row r="13" spans="1:8" ht="63" x14ac:dyDescent="0.25">
      <c r="A13" s="40"/>
      <c r="B13" s="29"/>
      <c r="C13" s="59"/>
      <c r="D13" s="59"/>
      <c r="E13" s="59"/>
      <c r="F13" s="59"/>
      <c r="G13" s="13" t="s">
        <v>216</v>
      </c>
      <c r="H13" s="14">
        <v>12</v>
      </c>
    </row>
    <row r="14" spans="1:8" ht="16.5" thickBot="1" x14ac:dyDescent="0.3">
      <c r="A14" s="40"/>
      <c r="B14" s="29"/>
      <c r="C14" s="60"/>
      <c r="D14" s="60"/>
      <c r="E14" s="60"/>
      <c r="F14" s="60"/>
      <c r="G14" s="33" t="s">
        <v>8</v>
      </c>
      <c r="H14" s="35">
        <f>SUM(H12:H13,)</f>
        <v>18</v>
      </c>
    </row>
    <row r="15" spans="1:8" ht="249.95" customHeight="1" thickBot="1" x14ac:dyDescent="0.3">
      <c r="A15" s="41"/>
      <c r="B15" s="30"/>
      <c r="C15" s="37" t="s">
        <v>259</v>
      </c>
      <c r="D15" s="37"/>
      <c r="E15" s="37"/>
      <c r="F15" s="38"/>
      <c r="G15" s="34"/>
      <c r="H15" s="36"/>
    </row>
    <row r="16" spans="1:8" ht="16.5" customHeight="1" x14ac:dyDescent="0.25">
      <c r="A16" s="39">
        <v>3</v>
      </c>
      <c r="B16" s="28" t="s">
        <v>223</v>
      </c>
      <c r="C16" s="58" t="s">
        <v>258</v>
      </c>
      <c r="D16" s="58" t="s">
        <v>257</v>
      </c>
      <c r="E16" s="58" t="s">
        <v>256</v>
      </c>
      <c r="F16" s="58" t="s">
        <v>255</v>
      </c>
      <c r="G16" s="31" t="s">
        <v>219</v>
      </c>
      <c r="H16" s="32"/>
    </row>
    <row r="17" spans="1:8" ht="47.25" x14ac:dyDescent="0.25">
      <c r="A17" s="40"/>
      <c r="B17" s="29"/>
      <c r="C17" s="59"/>
      <c r="D17" s="59"/>
      <c r="E17" s="59"/>
      <c r="F17" s="59"/>
      <c r="G17" s="13" t="s">
        <v>218</v>
      </c>
      <c r="H17" s="14">
        <v>9</v>
      </c>
    </row>
    <row r="18" spans="1:8" ht="31.5" x14ac:dyDescent="0.25">
      <c r="A18" s="40"/>
      <c r="B18" s="29"/>
      <c r="C18" s="59"/>
      <c r="D18" s="59"/>
      <c r="E18" s="59"/>
      <c r="F18" s="59"/>
      <c r="G18" s="13" t="s">
        <v>217</v>
      </c>
      <c r="H18" s="14">
        <v>6</v>
      </c>
    </row>
    <row r="19" spans="1:8" ht="63.75" thickBot="1" x14ac:dyDescent="0.3">
      <c r="A19" s="40"/>
      <c r="B19" s="29"/>
      <c r="C19" s="59"/>
      <c r="D19" s="59"/>
      <c r="E19" s="59"/>
      <c r="F19" s="59"/>
      <c r="G19" s="13" t="s">
        <v>216</v>
      </c>
      <c r="H19" s="14">
        <v>9</v>
      </c>
    </row>
    <row r="20" spans="1:8" x14ac:dyDescent="0.25">
      <c r="A20" s="40"/>
      <c r="B20" s="29"/>
      <c r="C20" s="59"/>
      <c r="D20" s="59"/>
      <c r="E20" s="59"/>
      <c r="F20" s="59"/>
      <c r="G20" s="31" t="s">
        <v>227</v>
      </c>
      <c r="H20" s="32"/>
    </row>
    <row r="21" spans="1:8" ht="32.25" thickBot="1" x14ac:dyDescent="0.3">
      <c r="A21" s="40"/>
      <c r="B21" s="29"/>
      <c r="C21" s="59"/>
      <c r="D21" s="59"/>
      <c r="E21" s="59"/>
      <c r="F21" s="59"/>
      <c r="G21" s="13" t="s">
        <v>225</v>
      </c>
      <c r="H21" s="14">
        <v>6</v>
      </c>
    </row>
    <row r="22" spans="1:8" x14ac:dyDescent="0.25">
      <c r="A22" s="40"/>
      <c r="B22" s="29"/>
      <c r="C22" s="59"/>
      <c r="D22" s="59"/>
      <c r="E22" s="59"/>
      <c r="F22" s="59"/>
      <c r="G22" s="31" t="s">
        <v>215</v>
      </c>
      <c r="H22" s="32"/>
    </row>
    <row r="23" spans="1:8" x14ac:dyDescent="0.25">
      <c r="A23" s="40"/>
      <c r="B23" s="29"/>
      <c r="C23" s="59"/>
      <c r="D23" s="59"/>
      <c r="E23" s="59"/>
      <c r="F23" s="59"/>
      <c r="G23" s="13" t="s">
        <v>215</v>
      </c>
      <c r="H23" s="14">
        <v>10</v>
      </c>
    </row>
    <row r="24" spans="1:8" ht="16.5" thickBot="1" x14ac:dyDescent="0.3">
      <c r="A24" s="40"/>
      <c r="B24" s="29"/>
      <c r="C24" s="60"/>
      <c r="D24" s="60"/>
      <c r="E24" s="60"/>
      <c r="F24" s="60"/>
      <c r="G24" s="33" t="s">
        <v>8</v>
      </c>
      <c r="H24" s="35">
        <f>SUM(H17:H19,H21:H21,H23:H23,)</f>
        <v>40</v>
      </c>
    </row>
    <row r="25" spans="1:8" ht="249.95" customHeight="1" thickBot="1" x14ac:dyDescent="0.3">
      <c r="A25" s="41"/>
      <c r="B25" s="30"/>
      <c r="C25" s="37" t="s">
        <v>254</v>
      </c>
      <c r="D25" s="37"/>
      <c r="E25" s="37"/>
      <c r="F25" s="38"/>
      <c r="G25" s="34"/>
      <c r="H25" s="36"/>
    </row>
    <row r="26" spans="1:8" ht="16.5" customHeight="1" x14ac:dyDescent="0.25">
      <c r="A26" s="39">
        <v>4</v>
      </c>
      <c r="B26" s="28" t="s">
        <v>223</v>
      </c>
      <c r="C26" s="58" t="s">
        <v>253</v>
      </c>
      <c r="D26" s="58" t="s">
        <v>252</v>
      </c>
      <c r="E26" s="58" t="s">
        <v>251</v>
      </c>
      <c r="F26" s="58" t="s">
        <v>250</v>
      </c>
      <c r="G26" s="31" t="s">
        <v>219</v>
      </c>
      <c r="H26" s="32"/>
    </row>
    <row r="27" spans="1:8" ht="47.25" x14ac:dyDescent="0.25">
      <c r="A27" s="40"/>
      <c r="B27" s="29"/>
      <c r="C27" s="59"/>
      <c r="D27" s="59"/>
      <c r="E27" s="59"/>
      <c r="F27" s="59"/>
      <c r="G27" s="13" t="s">
        <v>218</v>
      </c>
      <c r="H27" s="14">
        <v>9</v>
      </c>
    </row>
    <row r="28" spans="1:8" ht="32.25" thickBot="1" x14ac:dyDescent="0.3">
      <c r="A28" s="40"/>
      <c r="B28" s="29"/>
      <c r="C28" s="59"/>
      <c r="D28" s="59"/>
      <c r="E28" s="59"/>
      <c r="F28" s="59"/>
      <c r="G28" s="13" t="s">
        <v>217</v>
      </c>
      <c r="H28" s="14">
        <v>6</v>
      </c>
    </row>
    <row r="29" spans="1:8" x14ac:dyDescent="0.25">
      <c r="A29" s="40"/>
      <c r="B29" s="29"/>
      <c r="C29" s="59"/>
      <c r="D29" s="59"/>
      <c r="E29" s="59"/>
      <c r="F29" s="59"/>
      <c r="G29" s="31" t="s">
        <v>227</v>
      </c>
      <c r="H29" s="32"/>
    </row>
    <row r="30" spans="1:8" ht="32.25" thickBot="1" x14ac:dyDescent="0.3">
      <c r="A30" s="40"/>
      <c r="B30" s="29"/>
      <c r="C30" s="59"/>
      <c r="D30" s="59"/>
      <c r="E30" s="59"/>
      <c r="F30" s="59"/>
      <c r="G30" s="13" t="s">
        <v>225</v>
      </c>
      <c r="H30" s="14">
        <v>5</v>
      </c>
    </row>
    <row r="31" spans="1:8" x14ac:dyDescent="0.25">
      <c r="A31" s="40"/>
      <c r="B31" s="29"/>
      <c r="C31" s="59"/>
      <c r="D31" s="59"/>
      <c r="E31" s="59"/>
      <c r="F31" s="59"/>
      <c r="G31" s="31" t="s">
        <v>215</v>
      </c>
      <c r="H31" s="32"/>
    </row>
    <row r="32" spans="1:8" x14ac:dyDescent="0.25">
      <c r="A32" s="40"/>
      <c r="B32" s="29"/>
      <c r="C32" s="59"/>
      <c r="D32" s="59"/>
      <c r="E32" s="59"/>
      <c r="F32" s="59"/>
      <c r="G32" s="13" t="s">
        <v>215</v>
      </c>
      <c r="H32" s="14">
        <v>10</v>
      </c>
    </row>
    <row r="33" spans="1:8" ht="16.5" thickBot="1" x14ac:dyDescent="0.3">
      <c r="A33" s="40"/>
      <c r="B33" s="29"/>
      <c r="C33" s="60"/>
      <c r="D33" s="60"/>
      <c r="E33" s="60"/>
      <c r="F33" s="60"/>
      <c r="G33" s="33" t="s">
        <v>8</v>
      </c>
      <c r="H33" s="35">
        <f>SUM(H27:H28,H30:H30,H32:H32,)</f>
        <v>30</v>
      </c>
    </row>
    <row r="34" spans="1:8" ht="249.95" customHeight="1" thickBot="1" x14ac:dyDescent="0.3">
      <c r="A34" s="41"/>
      <c r="B34" s="30"/>
      <c r="C34" s="64" t="s">
        <v>249</v>
      </c>
      <c r="D34" s="37"/>
      <c r="E34" s="37"/>
      <c r="F34" s="38"/>
      <c r="G34" s="34"/>
      <c r="H34" s="36"/>
    </row>
    <row r="35" spans="1:8" ht="16.5" customHeight="1" x14ac:dyDescent="0.25">
      <c r="A35" s="39">
        <v>5</v>
      </c>
      <c r="B35" s="28" t="s">
        <v>223</v>
      </c>
      <c r="C35" s="58" t="s">
        <v>248</v>
      </c>
      <c r="D35" s="58" t="s">
        <v>247</v>
      </c>
      <c r="E35" s="58" t="s">
        <v>246</v>
      </c>
      <c r="F35" s="58" t="s">
        <v>245</v>
      </c>
      <c r="G35" s="31" t="s">
        <v>229</v>
      </c>
      <c r="H35" s="32"/>
    </row>
    <row r="36" spans="1:8" ht="15.75" customHeight="1" x14ac:dyDescent="0.25">
      <c r="A36" s="40"/>
      <c r="B36" s="29"/>
      <c r="C36" s="59"/>
      <c r="D36" s="59"/>
      <c r="E36" s="59"/>
      <c r="F36" s="59"/>
      <c r="G36" s="13" t="s">
        <v>103</v>
      </c>
      <c r="H36" s="14">
        <v>22</v>
      </c>
    </row>
    <row r="37" spans="1:8" ht="15.75" customHeight="1" thickBot="1" x14ac:dyDescent="0.3">
      <c r="A37" s="40"/>
      <c r="B37" s="29"/>
      <c r="C37" s="59"/>
      <c r="D37" s="59"/>
      <c r="E37" s="59"/>
      <c r="F37" s="59"/>
      <c r="G37" s="13" t="s">
        <v>228</v>
      </c>
      <c r="H37" s="14">
        <v>4</v>
      </c>
    </row>
    <row r="38" spans="1:8" ht="15.75" customHeight="1" x14ac:dyDescent="0.25">
      <c r="A38" s="40"/>
      <c r="B38" s="29"/>
      <c r="C38" s="59"/>
      <c r="D38" s="59"/>
      <c r="E38" s="59"/>
      <c r="F38" s="59"/>
      <c r="G38" s="31" t="s">
        <v>215</v>
      </c>
      <c r="H38" s="32"/>
    </row>
    <row r="39" spans="1:8" ht="15.75" customHeight="1" x14ac:dyDescent="0.25">
      <c r="A39" s="40"/>
      <c r="B39" s="29"/>
      <c r="C39" s="59"/>
      <c r="D39" s="59"/>
      <c r="E39" s="59"/>
      <c r="F39" s="59"/>
      <c r="G39" s="13" t="s">
        <v>215</v>
      </c>
      <c r="H39" s="14">
        <v>15</v>
      </c>
    </row>
    <row r="40" spans="1:8" ht="16.5" thickBot="1" x14ac:dyDescent="0.3">
      <c r="A40" s="40"/>
      <c r="B40" s="29"/>
      <c r="C40" s="60"/>
      <c r="D40" s="60"/>
      <c r="E40" s="60"/>
      <c r="F40" s="60"/>
      <c r="G40" s="33" t="s">
        <v>8</v>
      </c>
      <c r="H40" s="35">
        <f>SUM(H36:H37,H39:H39,)</f>
        <v>41</v>
      </c>
    </row>
    <row r="41" spans="1:8" ht="249.95" customHeight="1" thickBot="1" x14ac:dyDescent="0.3">
      <c r="A41" s="41"/>
      <c r="B41" s="30"/>
      <c r="C41" s="37" t="s">
        <v>244</v>
      </c>
      <c r="D41" s="37"/>
      <c r="E41" s="37"/>
      <c r="F41" s="38"/>
      <c r="G41" s="34"/>
      <c r="H41" s="36"/>
    </row>
    <row r="42" spans="1:8" ht="16.5" customHeight="1" x14ac:dyDescent="0.25">
      <c r="A42" s="39">
        <v>6</v>
      </c>
      <c r="B42" s="28" t="s">
        <v>223</v>
      </c>
      <c r="C42" s="58" t="s">
        <v>243</v>
      </c>
      <c r="D42" s="58" t="s">
        <v>242</v>
      </c>
      <c r="E42" s="58" t="s">
        <v>241</v>
      </c>
      <c r="F42" s="58" t="s">
        <v>240</v>
      </c>
      <c r="G42" s="31" t="s">
        <v>219</v>
      </c>
      <c r="H42" s="32"/>
    </row>
    <row r="43" spans="1:8" ht="47.25" x14ac:dyDescent="0.25">
      <c r="A43" s="40"/>
      <c r="B43" s="29"/>
      <c r="C43" s="59"/>
      <c r="D43" s="59"/>
      <c r="E43" s="59"/>
      <c r="F43" s="59"/>
      <c r="G43" s="13" t="s">
        <v>218</v>
      </c>
      <c r="H43" s="14">
        <v>9</v>
      </c>
    </row>
    <row r="44" spans="1:8" ht="32.25" thickBot="1" x14ac:dyDescent="0.3">
      <c r="A44" s="40"/>
      <c r="B44" s="29"/>
      <c r="C44" s="59"/>
      <c r="D44" s="59"/>
      <c r="E44" s="59"/>
      <c r="F44" s="59"/>
      <c r="G44" s="13" t="s">
        <v>217</v>
      </c>
      <c r="H44" s="14">
        <v>6</v>
      </c>
    </row>
    <row r="45" spans="1:8" x14ac:dyDescent="0.25">
      <c r="A45" s="40"/>
      <c r="B45" s="29"/>
      <c r="C45" s="59"/>
      <c r="D45" s="59"/>
      <c r="E45" s="59"/>
      <c r="F45" s="59"/>
      <c r="G45" s="31" t="s">
        <v>229</v>
      </c>
      <c r="H45" s="32"/>
    </row>
    <row r="46" spans="1:8" x14ac:dyDescent="0.25">
      <c r="A46" s="40"/>
      <c r="B46" s="29"/>
      <c r="C46" s="59"/>
      <c r="D46" s="59"/>
      <c r="E46" s="59"/>
      <c r="F46" s="59"/>
      <c r="G46" s="13" t="s">
        <v>228</v>
      </c>
      <c r="H46" s="14">
        <v>5</v>
      </c>
    </row>
    <row r="47" spans="1:8" ht="68.25" customHeight="1" thickBot="1" x14ac:dyDescent="0.3">
      <c r="A47" s="40"/>
      <c r="B47" s="29"/>
      <c r="C47" s="60"/>
      <c r="D47" s="60"/>
      <c r="E47" s="60"/>
      <c r="F47" s="60"/>
      <c r="G47" s="33" t="s">
        <v>8</v>
      </c>
      <c r="H47" s="35">
        <f>SUM(H43:H44,H46:H46,)</f>
        <v>20</v>
      </c>
    </row>
    <row r="48" spans="1:8" ht="249.95" customHeight="1" thickBot="1" x14ac:dyDescent="0.3">
      <c r="A48" s="41"/>
      <c r="B48" s="30"/>
      <c r="C48" s="37" t="s">
        <v>239</v>
      </c>
      <c r="D48" s="37"/>
      <c r="E48" s="37"/>
      <c r="F48" s="38"/>
      <c r="G48" s="34"/>
      <c r="H48" s="36"/>
    </row>
    <row r="49" spans="1:8" ht="16.5" customHeight="1" x14ac:dyDescent="0.25">
      <c r="A49" s="39">
        <v>7</v>
      </c>
      <c r="B49" s="28" t="s">
        <v>233</v>
      </c>
      <c r="C49" s="58" t="s">
        <v>238</v>
      </c>
      <c r="D49" s="58" t="s">
        <v>237</v>
      </c>
      <c r="E49" s="58" t="s">
        <v>236</v>
      </c>
      <c r="F49" s="58" t="s">
        <v>235</v>
      </c>
      <c r="G49" s="31" t="s">
        <v>229</v>
      </c>
      <c r="H49" s="32"/>
    </row>
    <row r="50" spans="1:8" x14ac:dyDescent="0.25">
      <c r="A50" s="40"/>
      <c r="B50" s="29"/>
      <c r="C50" s="59"/>
      <c r="D50" s="59"/>
      <c r="E50" s="59"/>
      <c r="F50" s="59"/>
      <c r="G50" s="13" t="s">
        <v>103</v>
      </c>
      <c r="H50" s="14">
        <v>40</v>
      </c>
    </row>
    <row r="51" spans="1:8" x14ac:dyDescent="0.25">
      <c r="A51" s="40"/>
      <c r="B51" s="29"/>
      <c r="C51" s="59"/>
      <c r="D51" s="59"/>
      <c r="E51" s="59"/>
      <c r="F51" s="59"/>
      <c r="G51" s="13" t="s">
        <v>228</v>
      </c>
      <c r="H51" s="14">
        <v>5</v>
      </c>
    </row>
    <row r="52" spans="1:8" ht="81" customHeight="1" thickBot="1" x14ac:dyDescent="0.3">
      <c r="A52" s="40"/>
      <c r="B52" s="29"/>
      <c r="C52" s="60"/>
      <c r="D52" s="60"/>
      <c r="E52" s="60"/>
      <c r="F52" s="60"/>
      <c r="G52" s="33" t="s">
        <v>8</v>
      </c>
      <c r="H52" s="35">
        <f>SUM(H50:H51,)</f>
        <v>45</v>
      </c>
    </row>
    <row r="53" spans="1:8" ht="249.95" customHeight="1" thickBot="1" x14ac:dyDescent="0.3">
      <c r="A53" s="41"/>
      <c r="B53" s="30"/>
      <c r="C53" s="37" t="s">
        <v>234</v>
      </c>
      <c r="D53" s="37"/>
      <c r="E53" s="37"/>
      <c r="F53" s="38"/>
      <c r="G53" s="34"/>
      <c r="H53" s="36"/>
    </row>
    <row r="54" spans="1:8" ht="16.5" customHeight="1" x14ac:dyDescent="0.25">
      <c r="A54" s="39">
        <v>8</v>
      </c>
      <c r="B54" s="28" t="s">
        <v>233</v>
      </c>
      <c r="C54" s="58" t="s">
        <v>232</v>
      </c>
      <c r="D54" s="58" t="s">
        <v>231</v>
      </c>
      <c r="E54" s="58" t="s">
        <v>230</v>
      </c>
      <c r="F54" s="58"/>
      <c r="G54" s="31" t="s">
        <v>229</v>
      </c>
      <c r="H54" s="32"/>
    </row>
    <row r="55" spans="1:8" ht="16.5" thickBot="1" x14ac:dyDescent="0.3">
      <c r="A55" s="40"/>
      <c r="B55" s="29"/>
      <c r="C55" s="59"/>
      <c r="D55" s="59"/>
      <c r="E55" s="59"/>
      <c r="F55" s="59"/>
      <c r="G55" s="13" t="s">
        <v>228</v>
      </c>
      <c r="H55" s="14">
        <v>15</v>
      </c>
    </row>
    <row r="56" spans="1:8" x14ac:dyDescent="0.25">
      <c r="A56" s="40"/>
      <c r="B56" s="29"/>
      <c r="C56" s="59"/>
      <c r="D56" s="59"/>
      <c r="E56" s="59"/>
      <c r="F56" s="59"/>
      <c r="G56" s="31" t="s">
        <v>227</v>
      </c>
      <c r="H56" s="32"/>
    </row>
    <row r="57" spans="1:8" ht="47.25" x14ac:dyDescent="0.25">
      <c r="A57" s="40"/>
      <c r="B57" s="29"/>
      <c r="C57" s="59"/>
      <c r="D57" s="59"/>
      <c r="E57" s="59"/>
      <c r="F57" s="59"/>
      <c r="G57" s="13" t="s">
        <v>226</v>
      </c>
      <c r="H57" s="14">
        <v>36</v>
      </c>
    </row>
    <row r="58" spans="1:8" ht="31.5" x14ac:dyDescent="0.25">
      <c r="A58" s="40"/>
      <c r="B58" s="29"/>
      <c r="C58" s="59"/>
      <c r="D58" s="59"/>
      <c r="E58" s="59"/>
      <c r="F58" s="59"/>
      <c r="G58" s="13" t="s">
        <v>225</v>
      </c>
      <c r="H58" s="14">
        <v>25</v>
      </c>
    </row>
    <row r="59" spans="1:8" ht="16.5" thickBot="1" x14ac:dyDescent="0.3">
      <c r="A59" s="40"/>
      <c r="B59" s="29"/>
      <c r="C59" s="60"/>
      <c r="D59" s="60"/>
      <c r="E59" s="60"/>
      <c r="F59" s="60"/>
      <c r="G59" s="33" t="s">
        <v>8</v>
      </c>
      <c r="H59" s="35">
        <f>SUM(H55:H55,H57:H58,)</f>
        <v>76</v>
      </c>
    </row>
    <row r="60" spans="1:8" ht="249.95" customHeight="1" thickBot="1" x14ac:dyDescent="0.3">
      <c r="A60" s="41"/>
      <c r="B60" s="30"/>
      <c r="C60" s="37" t="s">
        <v>224</v>
      </c>
      <c r="D60" s="37"/>
      <c r="E60" s="37"/>
      <c r="F60" s="38"/>
      <c r="G60" s="34"/>
      <c r="H60" s="36"/>
    </row>
    <row r="61" spans="1:8" ht="16.5" customHeight="1" x14ac:dyDescent="0.25">
      <c r="A61" s="39">
        <v>9</v>
      </c>
      <c r="B61" s="28" t="s">
        <v>223</v>
      </c>
      <c r="C61" s="58" t="s">
        <v>222</v>
      </c>
      <c r="D61" s="58" t="s">
        <v>221</v>
      </c>
      <c r="E61" s="58" t="s">
        <v>220</v>
      </c>
      <c r="F61" s="58"/>
      <c r="G61" s="31" t="s">
        <v>219</v>
      </c>
      <c r="H61" s="32"/>
    </row>
    <row r="62" spans="1:8" ht="47.25" x14ac:dyDescent="0.25">
      <c r="A62" s="40"/>
      <c r="B62" s="29"/>
      <c r="C62" s="59"/>
      <c r="D62" s="59"/>
      <c r="E62" s="59"/>
      <c r="F62" s="59"/>
      <c r="G62" s="13" t="s">
        <v>218</v>
      </c>
      <c r="H62" s="14">
        <v>9</v>
      </c>
    </row>
    <row r="63" spans="1:8" ht="31.5" x14ac:dyDescent="0.25">
      <c r="A63" s="40"/>
      <c r="B63" s="29"/>
      <c r="C63" s="59"/>
      <c r="D63" s="59"/>
      <c r="E63" s="59"/>
      <c r="F63" s="59"/>
      <c r="G63" s="13" t="s">
        <v>217</v>
      </c>
      <c r="H63" s="14">
        <v>6</v>
      </c>
    </row>
    <row r="64" spans="1:8" ht="63.75" thickBot="1" x14ac:dyDescent="0.3">
      <c r="A64" s="40"/>
      <c r="B64" s="29"/>
      <c r="C64" s="59"/>
      <c r="D64" s="59"/>
      <c r="E64" s="59"/>
      <c r="F64" s="59"/>
      <c r="G64" s="13" t="s">
        <v>216</v>
      </c>
      <c r="H64" s="14">
        <v>12</v>
      </c>
    </row>
    <row r="65" spans="1:8" x14ac:dyDescent="0.25">
      <c r="A65" s="40"/>
      <c r="B65" s="29"/>
      <c r="C65" s="59"/>
      <c r="D65" s="59"/>
      <c r="E65" s="59"/>
      <c r="F65" s="59"/>
      <c r="G65" s="31" t="s">
        <v>215</v>
      </c>
      <c r="H65" s="32"/>
    </row>
    <row r="66" spans="1:8" x14ac:dyDescent="0.25">
      <c r="A66" s="40"/>
      <c r="B66" s="29"/>
      <c r="C66" s="59"/>
      <c r="D66" s="59"/>
      <c r="E66" s="59"/>
      <c r="F66" s="59"/>
      <c r="G66" s="13" t="s">
        <v>215</v>
      </c>
      <c r="H66" s="14">
        <v>12</v>
      </c>
    </row>
    <row r="67" spans="1:8" ht="16.5" thickBot="1" x14ac:dyDescent="0.3">
      <c r="A67" s="40"/>
      <c r="B67" s="29"/>
      <c r="C67" s="60"/>
      <c r="D67" s="60"/>
      <c r="E67" s="60"/>
      <c r="F67" s="60"/>
      <c r="G67" s="33" t="s">
        <v>8</v>
      </c>
      <c r="H67" s="35">
        <f>SUM(H62:H64,H66:H66,)</f>
        <v>39</v>
      </c>
    </row>
    <row r="68" spans="1:8" ht="249.95" customHeight="1" thickBot="1" x14ac:dyDescent="0.3">
      <c r="A68" s="41"/>
      <c r="B68" s="30"/>
      <c r="C68" s="37" t="s">
        <v>214</v>
      </c>
      <c r="D68" s="37"/>
      <c r="E68" s="37"/>
      <c r="F68" s="38"/>
      <c r="G68" s="34"/>
      <c r="H68" s="36"/>
    </row>
    <row r="69" spans="1:8" ht="16.5" thickBot="1" x14ac:dyDescent="0.3">
      <c r="A69" s="61" t="s">
        <v>213</v>
      </c>
      <c r="B69" s="62"/>
      <c r="C69" s="62"/>
      <c r="D69" s="62"/>
      <c r="E69" s="63"/>
      <c r="F69" s="55">
        <f>H67+H59+H52+H47+H40+H33+H24+H14+H9</f>
        <v>335</v>
      </c>
      <c r="G69" s="56"/>
      <c r="H69" s="57"/>
    </row>
    <row r="70" spans="1:8" ht="231.75" customHeight="1" thickBot="1" x14ac:dyDescent="0.3">
      <c r="A70" s="47" t="s">
        <v>9</v>
      </c>
      <c r="B70" s="48"/>
      <c r="C70" s="49" t="s">
        <v>463</v>
      </c>
      <c r="D70" s="50"/>
      <c r="E70" s="50"/>
      <c r="F70" s="51"/>
      <c r="G70" s="15" t="s">
        <v>212</v>
      </c>
      <c r="H70" s="16" t="s">
        <v>211</v>
      </c>
    </row>
    <row r="71" spans="1:8" ht="274.5" customHeight="1" thickBot="1" x14ac:dyDescent="0.3">
      <c r="A71" s="47" t="s">
        <v>9</v>
      </c>
      <c r="B71" s="48"/>
      <c r="C71" s="49" t="s">
        <v>464</v>
      </c>
      <c r="D71" s="50"/>
      <c r="E71" s="50"/>
      <c r="F71" s="51"/>
      <c r="G71" s="15" t="s">
        <v>210</v>
      </c>
      <c r="H71" s="16" t="s">
        <v>209</v>
      </c>
    </row>
  </sheetData>
  <sheetProtection algorithmName="SHA-512" hashValue="AQYgPhUVWVSxlOtkduymwFkjHu/BA6Vb8rlraQGeC3ztR3iDEXflo9jOThzrrNInA+c9QpoEhsw56mLrYR6XOQ==" saltValue="sgGdsuG7i5kIdKR9ZUKqKw==" spinCount="100000" sheet="1" formatCells="0" formatColumns="0" formatRows="0" insertColumns="0" insertRows="0" insertHyperlinks="0" autoFilter="0"/>
  <autoFilter ref="A1:H407" xr:uid="{00000000-0009-0000-0000-000000000000}"/>
  <mergeCells count="106">
    <mergeCell ref="D26:D33"/>
    <mergeCell ref="E26:E33"/>
    <mergeCell ref="F26:F33"/>
    <mergeCell ref="C35:C40"/>
    <mergeCell ref="D35:D40"/>
    <mergeCell ref="B26:B34"/>
    <mergeCell ref="A71:B71"/>
    <mergeCell ref="C71:F71"/>
    <mergeCell ref="B16:B25"/>
    <mergeCell ref="A69:E69"/>
    <mergeCell ref="F69:H69"/>
    <mergeCell ref="A70:B70"/>
    <mergeCell ref="C70:F70"/>
    <mergeCell ref="A49:A53"/>
    <mergeCell ref="A54:A60"/>
    <mergeCell ref="A61:A68"/>
    <mergeCell ref="D49:D52"/>
    <mergeCell ref="E49:E52"/>
    <mergeCell ref="F49:F52"/>
    <mergeCell ref="B49:B53"/>
    <mergeCell ref="G49:H49"/>
    <mergeCell ref="G52:G53"/>
    <mergeCell ref="H52:H53"/>
    <mergeCell ref="C53:F53"/>
    <mergeCell ref="G16:H16"/>
    <mergeCell ref="G20:H20"/>
    <mergeCell ref="G22:H22"/>
    <mergeCell ref="G24:G25"/>
    <mergeCell ref="H24:H25"/>
    <mergeCell ref="C25:F25"/>
    <mergeCell ref="C16:C24"/>
    <mergeCell ref="D11:D14"/>
    <mergeCell ref="E11:E14"/>
    <mergeCell ref="F11:F14"/>
    <mergeCell ref="D16:D24"/>
    <mergeCell ref="E16:E24"/>
    <mergeCell ref="F16:F24"/>
    <mergeCell ref="C2:C9"/>
    <mergeCell ref="D2:D9"/>
    <mergeCell ref="E2:E9"/>
    <mergeCell ref="F2:F9"/>
    <mergeCell ref="B11:B15"/>
    <mergeCell ref="G11:H11"/>
    <mergeCell ref="G14:G15"/>
    <mergeCell ref="H14:H15"/>
    <mergeCell ref="C15:F15"/>
    <mergeCell ref="C11:C14"/>
    <mergeCell ref="B2:B10"/>
    <mergeCell ref="G2:H2"/>
    <mergeCell ref="G5:H5"/>
    <mergeCell ref="G7:H7"/>
    <mergeCell ref="G9:G10"/>
    <mergeCell ref="H9:H10"/>
    <mergeCell ref="C10:F10"/>
    <mergeCell ref="A2:A10"/>
    <mergeCell ref="A11:A15"/>
    <mergeCell ref="A16:A25"/>
    <mergeCell ref="A26:A34"/>
    <mergeCell ref="A35:A41"/>
    <mergeCell ref="A42:A48"/>
    <mergeCell ref="B35:B41"/>
    <mergeCell ref="G35:H35"/>
    <mergeCell ref="G38:H38"/>
    <mergeCell ref="G40:G41"/>
    <mergeCell ref="H40:H41"/>
    <mergeCell ref="E35:E40"/>
    <mergeCell ref="F35:F40"/>
    <mergeCell ref="C41:F41"/>
    <mergeCell ref="G26:H26"/>
    <mergeCell ref="G29:H29"/>
    <mergeCell ref="G31:H31"/>
    <mergeCell ref="G33:G34"/>
    <mergeCell ref="H33:H34"/>
    <mergeCell ref="C34:F34"/>
    <mergeCell ref="C26:C33"/>
    <mergeCell ref="C42:C47"/>
    <mergeCell ref="D42:D47"/>
    <mergeCell ref="E42:E47"/>
    <mergeCell ref="F42:F47"/>
    <mergeCell ref="C49:C52"/>
    <mergeCell ref="B42:B48"/>
    <mergeCell ref="G42:H42"/>
    <mergeCell ref="G45:H45"/>
    <mergeCell ref="G47:G48"/>
    <mergeCell ref="H47:H48"/>
    <mergeCell ref="C48:F48"/>
    <mergeCell ref="B54:B60"/>
    <mergeCell ref="G54:H54"/>
    <mergeCell ref="G56:H56"/>
    <mergeCell ref="G59:G60"/>
    <mergeCell ref="H59:H60"/>
    <mergeCell ref="C60:F60"/>
    <mergeCell ref="C54:C59"/>
    <mergeCell ref="D54:D59"/>
    <mergeCell ref="E54:E59"/>
    <mergeCell ref="F54:F59"/>
    <mergeCell ref="B61:B68"/>
    <mergeCell ref="G61:H61"/>
    <mergeCell ref="G65:H65"/>
    <mergeCell ref="G67:G68"/>
    <mergeCell ref="H67:H68"/>
    <mergeCell ref="C68:F68"/>
    <mergeCell ref="C61:C67"/>
    <mergeCell ref="D61:D67"/>
    <mergeCell ref="E61:E67"/>
    <mergeCell ref="F61:F6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ADDA1-EE59-42AF-9DF3-786437B3554F}">
  <dimension ref="A1:H81"/>
  <sheetViews>
    <sheetView zoomScale="85" zoomScaleNormal="85" workbookViewId="0">
      <pane ySplit="1" topLeftCell="A2" activePane="bottomLeft" state="frozen"/>
      <selection pane="bottomLeft" activeCell="Q14" sqref="Q14"/>
    </sheetView>
  </sheetViews>
  <sheetFormatPr defaultColWidth="9.140625" defaultRowHeight="15.75" x14ac:dyDescent="0.25"/>
  <cols>
    <col min="1" max="1" width="12" style="3" customWidth="1"/>
    <col min="2" max="2" width="20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9" width="18.285156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2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9">
        <v>1</v>
      </c>
      <c r="B2" s="65" t="s">
        <v>315</v>
      </c>
      <c r="C2" s="58" t="s">
        <v>342</v>
      </c>
      <c r="D2" s="58" t="s">
        <v>341</v>
      </c>
      <c r="E2" s="58" t="s">
        <v>340</v>
      </c>
      <c r="F2" s="58" t="s">
        <v>326</v>
      </c>
      <c r="G2" s="31" t="s">
        <v>339</v>
      </c>
      <c r="H2" s="32"/>
    </row>
    <row r="3" spans="1:8" ht="31.5" x14ac:dyDescent="0.25">
      <c r="A3" s="40"/>
      <c r="B3" s="66"/>
      <c r="C3" s="59"/>
      <c r="D3" s="59"/>
      <c r="E3" s="59"/>
      <c r="F3" s="59"/>
      <c r="G3" s="13" t="s">
        <v>338</v>
      </c>
      <c r="H3" s="14">
        <v>10</v>
      </c>
    </row>
    <row r="4" spans="1:8" ht="31.5" x14ac:dyDescent="0.25">
      <c r="A4" s="40"/>
      <c r="B4" s="66"/>
      <c r="C4" s="59"/>
      <c r="D4" s="59"/>
      <c r="E4" s="59"/>
      <c r="F4" s="59"/>
      <c r="G4" s="13" t="s">
        <v>337</v>
      </c>
      <c r="H4" s="14">
        <v>8</v>
      </c>
    </row>
    <row r="5" spans="1:8" ht="31.5" x14ac:dyDescent="0.25">
      <c r="A5" s="40"/>
      <c r="B5" s="66"/>
      <c r="C5" s="59"/>
      <c r="D5" s="59"/>
      <c r="E5" s="59"/>
      <c r="F5" s="59"/>
      <c r="G5" s="13" t="s">
        <v>336</v>
      </c>
      <c r="H5" s="14">
        <v>8</v>
      </c>
    </row>
    <row r="6" spans="1:8" ht="16.5" thickBot="1" x14ac:dyDescent="0.3">
      <c r="A6" s="40"/>
      <c r="B6" s="66"/>
      <c r="C6" s="59"/>
      <c r="D6" s="59"/>
      <c r="E6" s="59"/>
      <c r="F6" s="59"/>
      <c r="G6" s="13" t="s">
        <v>335</v>
      </c>
      <c r="H6" s="14">
        <v>6</v>
      </c>
    </row>
    <row r="7" spans="1:8" x14ac:dyDescent="0.25">
      <c r="A7" s="40"/>
      <c r="B7" s="66"/>
      <c r="C7" s="59"/>
      <c r="D7" s="59"/>
      <c r="E7" s="59"/>
      <c r="F7" s="59"/>
      <c r="G7" s="31" t="s">
        <v>278</v>
      </c>
      <c r="H7" s="32"/>
    </row>
    <row r="8" spans="1:8" x14ac:dyDescent="0.25">
      <c r="A8" s="40"/>
      <c r="B8" s="66"/>
      <c r="C8" s="59"/>
      <c r="D8" s="59"/>
      <c r="E8" s="59"/>
      <c r="F8" s="59"/>
      <c r="G8" s="13" t="s">
        <v>276</v>
      </c>
      <c r="H8" s="14">
        <v>5</v>
      </c>
    </row>
    <row r="9" spans="1:8" x14ac:dyDescent="0.25">
      <c r="A9" s="40"/>
      <c r="B9" s="66"/>
      <c r="C9" s="59"/>
      <c r="D9" s="59"/>
      <c r="E9" s="59"/>
      <c r="F9" s="59"/>
      <c r="G9" s="13" t="s">
        <v>277</v>
      </c>
      <c r="H9" s="14">
        <v>5</v>
      </c>
    </row>
    <row r="10" spans="1:8" x14ac:dyDescent="0.25">
      <c r="A10" s="40"/>
      <c r="B10" s="66"/>
      <c r="C10" s="59"/>
      <c r="D10" s="59"/>
      <c r="E10" s="59"/>
      <c r="F10" s="59"/>
      <c r="G10" s="13" t="s">
        <v>288</v>
      </c>
      <c r="H10" s="14">
        <v>5</v>
      </c>
    </row>
    <row r="11" spans="1:8" x14ac:dyDescent="0.25">
      <c r="A11" s="40"/>
      <c r="B11" s="66"/>
      <c r="C11" s="59"/>
      <c r="D11" s="59"/>
      <c r="E11" s="59"/>
      <c r="F11" s="59"/>
      <c r="G11" s="13" t="s">
        <v>334</v>
      </c>
      <c r="H11" s="14">
        <v>5</v>
      </c>
    </row>
    <row r="12" spans="1:8" x14ac:dyDescent="0.25">
      <c r="A12" s="40"/>
      <c r="B12" s="66"/>
      <c r="C12" s="59"/>
      <c r="D12" s="59"/>
      <c r="E12" s="59"/>
      <c r="F12" s="59"/>
      <c r="G12" s="13" t="s">
        <v>333</v>
      </c>
      <c r="H12" s="14">
        <v>5</v>
      </c>
    </row>
    <row r="13" spans="1:8" x14ac:dyDescent="0.25">
      <c r="A13" s="40"/>
      <c r="B13" s="66"/>
      <c r="C13" s="59"/>
      <c r="D13" s="59"/>
      <c r="E13" s="59"/>
      <c r="F13" s="59"/>
      <c r="G13" s="13" t="s">
        <v>332</v>
      </c>
      <c r="H13" s="14">
        <v>5</v>
      </c>
    </row>
    <row r="14" spans="1:8" x14ac:dyDescent="0.25">
      <c r="A14" s="40"/>
      <c r="B14" s="66"/>
      <c r="C14" s="59"/>
      <c r="D14" s="59"/>
      <c r="E14" s="59"/>
      <c r="F14" s="59"/>
      <c r="G14" s="13" t="s">
        <v>331</v>
      </c>
      <c r="H14" s="14">
        <v>5</v>
      </c>
    </row>
    <row r="15" spans="1:8" ht="16.5" thickBot="1" x14ac:dyDescent="0.3">
      <c r="A15" s="40"/>
      <c r="B15" s="66"/>
      <c r="C15" s="60"/>
      <c r="D15" s="60"/>
      <c r="E15" s="60"/>
      <c r="F15" s="60"/>
      <c r="G15" s="33" t="s">
        <v>8</v>
      </c>
      <c r="H15" s="35">
        <f>SUM(H3:H6,H8:H14,)</f>
        <v>67</v>
      </c>
    </row>
    <row r="16" spans="1:8" ht="249.95" customHeight="1" thickBot="1" x14ac:dyDescent="0.3">
      <c r="A16" s="41"/>
      <c r="B16" s="67"/>
      <c r="C16" s="71" t="s">
        <v>330</v>
      </c>
      <c r="D16" s="71"/>
      <c r="E16" s="71"/>
      <c r="F16" s="72"/>
      <c r="G16" s="34"/>
      <c r="H16" s="36"/>
    </row>
    <row r="17" spans="1:8" x14ac:dyDescent="0.25">
      <c r="A17" s="39">
        <v>2</v>
      </c>
      <c r="B17" s="65" t="s">
        <v>315</v>
      </c>
      <c r="C17" s="58" t="s">
        <v>329</v>
      </c>
      <c r="D17" s="58" t="s">
        <v>328</v>
      </c>
      <c r="E17" s="58" t="s">
        <v>327</v>
      </c>
      <c r="F17" s="58" t="s">
        <v>326</v>
      </c>
      <c r="G17" s="31" t="s">
        <v>278</v>
      </c>
      <c r="H17" s="32"/>
    </row>
    <row r="18" spans="1:8" x14ac:dyDescent="0.25">
      <c r="A18" s="40"/>
      <c r="B18" s="66"/>
      <c r="C18" s="59"/>
      <c r="D18" s="59"/>
      <c r="E18" s="59"/>
      <c r="F18" s="59"/>
      <c r="G18" s="13" t="s">
        <v>277</v>
      </c>
      <c r="H18" s="14">
        <v>10</v>
      </c>
    </row>
    <row r="19" spans="1:8" ht="16.5" thickBot="1" x14ac:dyDescent="0.3">
      <c r="A19" s="40"/>
      <c r="B19" s="66"/>
      <c r="C19" s="59"/>
      <c r="D19" s="59"/>
      <c r="E19" s="59"/>
      <c r="F19" s="59"/>
      <c r="G19" s="13" t="s">
        <v>325</v>
      </c>
      <c r="H19" s="14">
        <v>8</v>
      </c>
    </row>
    <row r="20" spans="1:8" x14ac:dyDescent="0.25">
      <c r="A20" s="40"/>
      <c r="B20" s="66"/>
      <c r="C20" s="59"/>
      <c r="D20" s="59"/>
      <c r="E20" s="59"/>
      <c r="F20" s="59"/>
      <c r="G20" s="31" t="s">
        <v>275</v>
      </c>
      <c r="H20" s="32"/>
    </row>
    <row r="21" spans="1:8" ht="31.5" x14ac:dyDescent="0.25">
      <c r="A21" s="40"/>
      <c r="B21" s="66"/>
      <c r="C21" s="59"/>
      <c r="D21" s="59"/>
      <c r="E21" s="59"/>
      <c r="F21" s="59"/>
      <c r="G21" s="13" t="s">
        <v>309</v>
      </c>
      <c r="H21" s="14">
        <v>7</v>
      </c>
    </row>
    <row r="22" spans="1:8" ht="31.5" x14ac:dyDescent="0.25">
      <c r="A22" s="40"/>
      <c r="B22" s="66"/>
      <c r="C22" s="59"/>
      <c r="D22" s="59"/>
      <c r="E22" s="59"/>
      <c r="F22" s="59"/>
      <c r="G22" s="13" t="s">
        <v>324</v>
      </c>
      <c r="H22" s="14">
        <v>7</v>
      </c>
    </row>
    <row r="23" spans="1:8" ht="16.5" thickBot="1" x14ac:dyDescent="0.3">
      <c r="A23" s="40"/>
      <c r="B23" s="66"/>
      <c r="C23" s="60"/>
      <c r="D23" s="60"/>
      <c r="E23" s="60"/>
      <c r="F23" s="60"/>
      <c r="G23" s="33" t="s">
        <v>8</v>
      </c>
      <c r="H23" s="35">
        <f>SUM(H18:H19,H21:H22,)</f>
        <v>32</v>
      </c>
    </row>
    <row r="24" spans="1:8" ht="249.95" customHeight="1" thickBot="1" x14ac:dyDescent="0.3">
      <c r="A24" s="41"/>
      <c r="B24" s="67"/>
      <c r="C24" s="71" t="s">
        <v>323</v>
      </c>
      <c r="D24" s="71"/>
      <c r="E24" s="71"/>
      <c r="F24" s="72"/>
      <c r="G24" s="34"/>
      <c r="H24" s="36"/>
    </row>
    <row r="25" spans="1:8" x14ac:dyDescent="0.25">
      <c r="A25" s="39">
        <v>3</v>
      </c>
      <c r="B25" s="65" t="s">
        <v>315</v>
      </c>
      <c r="C25" s="58" t="s">
        <v>322</v>
      </c>
      <c r="D25" s="58" t="s">
        <v>321</v>
      </c>
      <c r="E25" s="58" t="s">
        <v>320</v>
      </c>
      <c r="F25" s="58" t="s">
        <v>319</v>
      </c>
      <c r="G25" s="31" t="s">
        <v>280</v>
      </c>
      <c r="H25" s="32"/>
    </row>
    <row r="26" spans="1:8" ht="31.5" x14ac:dyDescent="0.25">
      <c r="A26" s="40"/>
      <c r="B26" s="66"/>
      <c r="C26" s="59"/>
      <c r="D26" s="59"/>
      <c r="E26" s="59"/>
      <c r="F26" s="59"/>
      <c r="G26" s="13" t="s">
        <v>289</v>
      </c>
      <c r="H26" s="14">
        <v>12</v>
      </c>
    </row>
    <row r="27" spans="1:8" ht="31.5" x14ac:dyDescent="0.25">
      <c r="A27" s="40"/>
      <c r="B27" s="66"/>
      <c r="C27" s="59"/>
      <c r="D27" s="59"/>
      <c r="E27" s="59"/>
      <c r="F27" s="59"/>
      <c r="G27" s="13" t="s">
        <v>318</v>
      </c>
      <c r="H27" s="14">
        <v>10</v>
      </c>
    </row>
    <row r="28" spans="1:8" ht="48" thickBot="1" x14ac:dyDescent="0.3">
      <c r="A28" s="40"/>
      <c r="B28" s="66"/>
      <c r="C28" s="59"/>
      <c r="D28" s="59"/>
      <c r="E28" s="59"/>
      <c r="F28" s="59"/>
      <c r="G28" s="13" t="s">
        <v>317</v>
      </c>
      <c r="H28" s="14">
        <v>8</v>
      </c>
    </row>
    <row r="29" spans="1:8" x14ac:dyDescent="0.25">
      <c r="A29" s="40"/>
      <c r="B29" s="66"/>
      <c r="C29" s="59"/>
      <c r="D29" s="59"/>
      <c r="E29" s="59"/>
      <c r="F29" s="59"/>
      <c r="G29" s="31" t="s">
        <v>278</v>
      </c>
      <c r="H29" s="32"/>
    </row>
    <row r="30" spans="1:8" ht="16.5" thickBot="1" x14ac:dyDescent="0.3">
      <c r="A30" s="40"/>
      <c r="B30" s="66"/>
      <c r="C30" s="59"/>
      <c r="D30" s="59"/>
      <c r="E30" s="59"/>
      <c r="F30" s="59"/>
      <c r="G30" s="13" t="s">
        <v>288</v>
      </c>
      <c r="H30" s="14">
        <v>10</v>
      </c>
    </row>
    <row r="31" spans="1:8" x14ac:dyDescent="0.25">
      <c r="A31" s="40"/>
      <c r="B31" s="66"/>
      <c r="C31" s="59"/>
      <c r="D31" s="59"/>
      <c r="E31" s="59"/>
      <c r="F31" s="59"/>
      <c r="G31" s="31" t="s">
        <v>275</v>
      </c>
      <c r="H31" s="32"/>
    </row>
    <row r="32" spans="1:8" x14ac:dyDescent="0.25">
      <c r="A32" s="40"/>
      <c r="B32" s="66"/>
      <c r="C32" s="59"/>
      <c r="D32" s="59"/>
      <c r="E32" s="59"/>
      <c r="F32" s="59"/>
      <c r="G32" s="13" t="s">
        <v>274</v>
      </c>
      <c r="H32" s="14">
        <v>8</v>
      </c>
    </row>
    <row r="33" spans="1:8" ht="16.5" thickBot="1" x14ac:dyDescent="0.3">
      <c r="A33" s="40"/>
      <c r="B33" s="66"/>
      <c r="C33" s="60"/>
      <c r="D33" s="60"/>
      <c r="E33" s="60"/>
      <c r="F33" s="60"/>
      <c r="G33" s="33" t="s">
        <v>8</v>
      </c>
      <c r="H33" s="35">
        <f>SUM(H26:H28,H30:H30,H32:H32,)</f>
        <v>48</v>
      </c>
    </row>
    <row r="34" spans="1:8" ht="249.95" customHeight="1" thickBot="1" x14ac:dyDescent="0.3">
      <c r="A34" s="41"/>
      <c r="B34" s="67"/>
      <c r="C34" s="71" t="s">
        <v>316</v>
      </c>
      <c r="D34" s="71"/>
      <c r="E34" s="71"/>
      <c r="F34" s="72"/>
      <c r="G34" s="34"/>
      <c r="H34" s="36"/>
    </row>
    <row r="35" spans="1:8" x14ac:dyDescent="0.25">
      <c r="A35" s="39">
        <v>4</v>
      </c>
      <c r="B35" s="65" t="s">
        <v>315</v>
      </c>
      <c r="C35" s="58" t="s">
        <v>314</v>
      </c>
      <c r="D35" s="58" t="s">
        <v>313</v>
      </c>
      <c r="E35" s="58" t="s">
        <v>312</v>
      </c>
      <c r="F35" s="58" t="s">
        <v>311</v>
      </c>
      <c r="G35" s="31" t="s">
        <v>278</v>
      </c>
      <c r="H35" s="32"/>
    </row>
    <row r="36" spans="1:8" ht="16.5" thickBot="1" x14ac:dyDescent="0.3">
      <c r="A36" s="40"/>
      <c r="B36" s="66"/>
      <c r="C36" s="59"/>
      <c r="D36" s="59"/>
      <c r="E36" s="59"/>
      <c r="F36" s="59"/>
      <c r="G36" s="13" t="s">
        <v>276</v>
      </c>
      <c r="H36" s="14">
        <v>10</v>
      </c>
    </row>
    <row r="37" spans="1:8" x14ac:dyDescent="0.25">
      <c r="A37" s="40"/>
      <c r="B37" s="66"/>
      <c r="C37" s="59"/>
      <c r="D37" s="59"/>
      <c r="E37" s="59"/>
      <c r="F37" s="59"/>
      <c r="G37" s="31" t="s">
        <v>275</v>
      </c>
      <c r="H37" s="32"/>
    </row>
    <row r="38" spans="1:8" ht="47.25" x14ac:dyDescent="0.25">
      <c r="A38" s="40"/>
      <c r="B38" s="66"/>
      <c r="C38" s="59"/>
      <c r="D38" s="59"/>
      <c r="E38" s="59"/>
      <c r="F38" s="59"/>
      <c r="G38" s="13" t="s">
        <v>310</v>
      </c>
      <c r="H38" s="14">
        <v>8</v>
      </c>
    </row>
    <row r="39" spans="1:8" ht="31.5" x14ac:dyDescent="0.25">
      <c r="A39" s="40"/>
      <c r="B39" s="66"/>
      <c r="C39" s="59"/>
      <c r="D39" s="59"/>
      <c r="E39" s="59"/>
      <c r="F39" s="59"/>
      <c r="G39" s="13" t="s">
        <v>309</v>
      </c>
      <c r="H39" s="14">
        <v>7</v>
      </c>
    </row>
    <row r="40" spans="1:8" ht="31.5" x14ac:dyDescent="0.25">
      <c r="A40" s="40"/>
      <c r="B40" s="66"/>
      <c r="C40" s="59"/>
      <c r="D40" s="59"/>
      <c r="E40" s="59"/>
      <c r="F40" s="59"/>
      <c r="G40" s="13" t="s">
        <v>287</v>
      </c>
      <c r="H40" s="14">
        <v>12</v>
      </c>
    </row>
    <row r="41" spans="1:8" ht="16.5" thickBot="1" x14ac:dyDescent="0.3">
      <c r="A41" s="40"/>
      <c r="B41" s="66"/>
      <c r="C41" s="60"/>
      <c r="D41" s="60"/>
      <c r="E41" s="60"/>
      <c r="F41" s="60"/>
      <c r="G41" s="33" t="s">
        <v>8</v>
      </c>
      <c r="H41" s="35">
        <f>SUM(H36:H36,H38:H40,)</f>
        <v>37</v>
      </c>
    </row>
    <row r="42" spans="1:8" ht="249.95" customHeight="1" thickBot="1" x14ac:dyDescent="0.3">
      <c r="A42" s="41"/>
      <c r="B42" s="67"/>
      <c r="C42" s="71" t="s">
        <v>308</v>
      </c>
      <c r="D42" s="71"/>
      <c r="E42" s="71"/>
      <c r="F42" s="72"/>
      <c r="G42" s="34"/>
      <c r="H42" s="36"/>
    </row>
    <row r="43" spans="1:8" x14ac:dyDescent="0.25">
      <c r="A43" s="39">
        <v>5</v>
      </c>
      <c r="B43" s="65" t="s">
        <v>301</v>
      </c>
      <c r="C43" s="58" t="s">
        <v>307</v>
      </c>
      <c r="D43" s="58" t="s">
        <v>306</v>
      </c>
      <c r="E43" s="58" t="s">
        <v>305</v>
      </c>
      <c r="F43" s="58" t="s">
        <v>304</v>
      </c>
      <c r="G43" s="31" t="s">
        <v>275</v>
      </c>
      <c r="H43" s="32"/>
    </row>
    <row r="44" spans="1:8" x14ac:dyDescent="0.25">
      <c r="A44" s="40"/>
      <c r="B44" s="66"/>
      <c r="C44" s="59"/>
      <c r="D44" s="59"/>
      <c r="E44" s="59"/>
      <c r="F44" s="59"/>
      <c r="G44" s="13" t="s">
        <v>274</v>
      </c>
      <c r="H44" s="14">
        <v>14</v>
      </c>
    </row>
    <row r="45" spans="1:8" ht="32.25" thickBot="1" x14ac:dyDescent="0.3">
      <c r="A45" s="40"/>
      <c r="B45" s="66"/>
      <c r="C45" s="59"/>
      <c r="D45" s="59"/>
      <c r="E45" s="59"/>
      <c r="F45" s="59"/>
      <c r="G45" s="13" t="s">
        <v>287</v>
      </c>
      <c r="H45" s="14">
        <v>8</v>
      </c>
    </row>
    <row r="46" spans="1:8" x14ac:dyDescent="0.25">
      <c r="A46" s="40"/>
      <c r="B46" s="66"/>
      <c r="C46" s="59"/>
      <c r="D46" s="59"/>
      <c r="E46" s="59"/>
      <c r="F46" s="59"/>
      <c r="G46" s="31" t="s">
        <v>280</v>
      </c>
      <c r="H46" s="32"/>
    </row>
    <row r="47" spans="1:8" ht="31.5" x14ac:dyDescent="0.25">
      <c r="A47" s="40"/>
      <c r="B47" s="66"/>
      <c r="C47" s="59"/>
      <c r="D47" s="59"/>
      <c r="E47" s="59"/>
      <c r="F47" s="59"/>
      <c r="G47" s="13" t="s">
        <v>279</v>
      </c>
      <c r="H47" s="14">
        <v>8</v>
      </c>
    </row>
    <row r="48" spans="1:8" ht="31.5" x14ac:dyDescent="0.25">
      <c r="A48" s="40"/>
      <c r="B48" s="66"/>
      <c r="C48" s="59"/>
      <c r="D48" s="59"/>
      <c r="E48" s="59"/>
      <c r="F48" s="59"/>
      <c r="G48" s="13" t="s">
        <v>294</v>
      </c>
      <c r="H48" s="14">
        <v>6</v>
      </c>
    </row>
    <row r="49" spans="1:8" ht="31.5" x14ac:dyDescent="0.25">
      <c r="A49" s="40"/>
      <c r="B49" s="66"/>
      <c r="C49" s="59"/>
      <c r="D49" s="59"/>
      <c r="E49" s="59"/>
      <c r="F49" s="59"/>
      <c r="G49" s="13" t="s">
        <v>303</v>
      </c>
      <c r="H49" s="14">
        <v>6</v>
      </c>
    </row>
    <row r="50" spans="1:8" ht="228" customHeight="1" thickBot="1" x14ac:dyDescent="0.3">
      <c r="A50" s="40"/>
      <c r="B50" s="66"/>
      <c r="C50" s="60"/>
      <c r="D50" s="60"/>
      <c r="E50" s="60"/>
      <c r="F50" s="60"/>
      <c r="G50" s="33" t="s">
        <v>8</v>
      </c>
      <c r="H50" s="35">
        <f>SUM(H44:H45,H47:H49,)</f>
        <v>42</v>
      </c>
    </row>
    <row r="51" spans="1:8" ht="249.95" customHeight="1" thickBot="1" x14ac:dyDescent="0.3">
      <c r="A51" s="41"/>
      <c r="B51" s="67"/>
      <c r="C51" s="71" t="s">
        <v>302</v>
      </c>
      <c r="D51" s="71"/>
      <c r="E51" s="71"/>
      <c r="F51" s="72"/>
      <c r="G51" s="34"/>
      <c r="H51" s="36"/>
    </row>
    <row r="52" spans="1:8" x14ac:dyDescent="0.25">
      <c r="A52" s="39">
        <v>6</v>
      </c>
      <c r="B52" s="65" t="s">
        <v>301</v>
      </c>
      <c r="C52" s="58" t="s">
        <v>300</v>
      </c>
      <c r="D52" s="58" t="s">
        <v>299</v>
      </c>
      <c r="E52" s="58" t="s">
        <v>298</v>
      </c>
      <c r="F52" s="58" t="s">
        <v>297</v>
      </c>
      <c r="G52" s="31" t="s">
        <v>275</v>
      </c>
      <c r="H52" s="32"/>
    </row>
    <row r="53" spans="1:8" x14ac:dyDescent="0.25">
      <c r="A53" s="40"/>
      <c r="B53" s="66"/>
      <c r="C53" s="59"/>
      <c r="D53" s="59"/>
      <c r="E53" s="59"/>
      <c r="F53" s="59"/>
      <c r="G53" s="13" t="s">
        <v>274</v>
      </c>
      <c r="H53" s="14">
        <v>12</v>
      </c>
    </row>
    <row r="54" spans="1:8" ht="47.25" x14ac:dyDescent="0.25">
      <c r="A54" s="40"/>
      <c r="B54" s="66"/>
      <c r="C54" s="59"/>
      <c r="D54" s="59"/>
      <c r="E54" s="59"/>
      <c r="F54" s="59"/>
      <c r="G54" s="13" t="s">
        <v>296</v>
      </c>
      <c r="H54" s="14">
        <v>10</v>
      </c>
    </row>
    <row r="55" spans="1:8" ht="32.25" thickBot="1" x14ac:dyDescent="0.3">
      <c r="A55" s="40"/>
      <c r="B55" s="66"/>
      <c r="C55" s="59"/>
      <c r="D55" s="59"/>
      <c r="E55" s="59"/>
      <c r="F55" s="59"/>
      <c r="G55" s="13" t="s">
        <v>295</v>
      </c>
      <c r="H55" s="14">
        <v>8</v>
      </c>
    </row>
    <row r="56" spans="1:8" x14ac:dyDescent="0.25">
      <c r="A56" s="40"/>
      <c r="B56" s="66"/>
      <c r="C56" s="59"/>
      <c r="D56" s="59"/>
      <c r="E56" s="59"/>
      <c r="F56" s="59"/>
      <c r="G56" s="31" t="s">
        <v>280</v>
      </c>
      <c r="H56" s="32"/>
    </row>
    <row r="57" spans="1:8" ht="31.5" x14ac:dyDescent="0.25">
      <c r="A57" s="40"/>
      <c r="B57" s="66"/>
      <c r="C57" s="59"/>
      <c r="D57" s="59"/>
      <c r="E57" s="59"/>
      <c r="F57" s="59"/>
      <c r="G57" s="13" t="s">
        <v>294</v>
      </c>
      <c r="H57" s="14">
        <v>6</v>
      </c>
    </row>
    <row r="58" spans="1:8" ht="39.75" customHeight="1" thickBot="1" x14ac:dyDescent="0.3">
      <c r="A58" s="40"/>
      <c r="B58" s="66"/>
      <c r="C58" s="60"/>
      <c r="D58" s="60"/>
      <c r="E58" s="60"/>
      <c r="F58" s="60"/>
      <c r="G58" s="33" t="s">
        <v>8</v>
      </c>
      <c r="H58" s="35">
        <f>SUM(H53:H55,H57:H57,)</f>
        <v>36</v>
      </c>
    </row>
    <row r="59" spans="1:8" ht="249.95" customHeight="1" thickBot="1" x14ac:dyDescent="0.3">
      <c r="A59" s="41"/>
      <c r="B59" s="67"/>
      <c r="C59" s="71" t="s">
        <v>293</v>
      </c>
      <c r="D59" s="71"/>
      <c r="E59" s="71"/>
      <c r="F59" s="72"/>
      <c r="G59" s="34"/>
      <c r="H59" s="36"/>
    </row>
    <row r="60" spans="1:8" x14ac:dyDescent="0.25">
      <c r="A60" s="39">
        <v>7</v>
      </c>
      <c r="B60" s="65" t="s">
        <v>285</v>
      </c>
      <c r="C60" s="58" t="s">
        <v>292</v>
      </c>
      <c r="D60" s="58" t="s">
        <v>291</v>
      </c>
      <c r="E60" s="58" t="s">
        <v>170</v>
      </c>
      <c r="F60" s="58" t="s">
        <v>290</v>
      </c>
      <c r="G60" s="31" t="s">
        <v>280</v>
      </c>
      <c r="H60" s="32"/>
    </row>
    <row r="61" spans="1:8" ht="32.25" thickBot="1" x14ac:dyDescent="0.3">
      <c r="A61" s="40"/>
      <c r="B61" s="66"/>
      <c r="C61" s="59"/>
      <c r="D61" s="59"/>
      <c r="E61" s="59"/>
      <c r="F61" s="59"/>
      <c r="G61" s="13" t="s">
        <v>289</v>
      </c>
      <c r="H61" s="14">
        <v>10</v>
      </c>
    </row>
    <row r="62" spans="1:8" x14ac:dyDescent="0.25">
      <c r="A62" s="40"/>
      <c r="B62" s="66"/>
      <c r="C62" s="59"/>
      <c r="D62" s="59"/>
      <c r="E62" s="59"/>
      <c r="F62" s="59"/>
      <c r="G62" s="31" t="s">
        <v>278</v>
      </c>
      <c r="H62" s="32"/>
    </row>
    <row r="63" spans="1:8" x14ac:dyDescent="0.25">
      <c r="A63" s="40"/>
      <c r="B63" s="66"/>
      <c r="C63" s="59"/>
      <c r="D63" s="59"/>
      <c r="E63" s="59"/>
      <c r="F63" s="59"/>
      <c r="G63" s="13" t="s">
        <v>277</v>
      </c>
      <c r="H63" s="14">
        <v>12</v>
      </c>
    </row>
    <row r="64" spans="1:8" ht="16.5" thickBot="1" x14ac:dyDescent="0.3">
      <c r="A64" s="40"/>
      <c r="B64" s="66"/>
      <c r="C64" s="59"/>
      <c r="D64" s="59"/>
      <c r="E64" s="59"/>
      <c r="F64" s="59"/>
      <c r="G64" s="13" t="s">
        <v>288</v>
      </c>
      <c r="H64" s="14">
        <v>9</v>
      </c>
    </row>
    <row r="65" spans="1:8" x14ac:dyDescent="0.25">
      <c r="A65" s="40"/>
      <c r="B65" s="66"/>
      <c r="C65" s="59"/>
      <c r="D65" s="59"/>
      <c r="E65" s="59"/>
      <c r="F65" s="59"/>
      <c r="G65" s="31" t="s">
        <v>275</v>
      </c>
      <c r="H65" s="32"/>
    </row>
    <row r="66" spans="1:8" ht="31.5" x14ac:dyDescent="0.25">
      <c r="A66" s="40"/>
      <c r="B66" s="66"/>
      <c r="C66" s="59"/>
      <c r="D66" s="59"/>
      <c r="E66" s="59"/>
      <c r="F66" s="59"/>
      <c r="G66" s="13" t="s">
        <v>287</v>
      </c>
      <c r="H66" s="14">
        <v>10</v>
      </c>
    </row>
    <row r="67" spans="1:8" ht="51.75" customHeight="1" thickBot="1" x14ac:dyDescent="0.3">
      <c r="A67" s="40"/>
      <c r="B67" s="66"/>
      <c r="C67" s="60"/>
      <c r="D67" s="60"/>
      <c r="E67" s="60"/>
      <c r="F67" s="60"/>
      <c r="G67" s="33" t="s">
        <v>8</v>
      </c>
      <c r="H67" s="35">
        <f>SUM(H61:H61,H63:H64,H66:H66,)</f>
        <v>41</v>
      </c>
    </row>
    <row r="68" spans="1:8" ht="249.95" customHeight="1" thickBot="1" x14ac:dyDescent="0.3">
      <c r="A68" s="41"/>
      <c r="B68" s="67"/>
      <c r="C68" s="71" t="s">
        <v>286</v>
      </c>
      <c r="D68" s="71"/>
      <c r="E68" s="71"/>
      <c r="F68" s="72"/>
      <c r="G68" s="34"/>
      <c r="H68" s="36"/>
    </row>
    <row r="69" spans="1:8" x14ac:dyDescent="0.25">
      <c r="A69" s="39">
        <v>8</v>
      </c>
      <c r="B69" s="65" t="s">
        <v>285</v>
      </c>
      <c r="C69" s="58" t="s">
        <v>284</v>
      </c>
      <c r="D69" s="58" t="s">
        <v>283</v>
      </c>
      <c r="E69" s="58" t="s">
        <v>282</v>
      </c>
      <c r="F69" s="58" t="s">
        <v>281</v>
      </c>
      <c r="G69" s="31" t="s">
        <v>280</v>
      </c>
      <c r="H69" s="32"/>
    </row>
    <row r="70" spans="1:8" ht="32.25" thickBot="1" x14ac:dyDescent="0.3">
      <c r="A70" s="40"/>
      <c r="B70" s="66"/>
      <c r="C70" s="59"/>
      <c r="D70" s="59"/>
      <c r="E70" s="59"/>
      <c r="F70" s="59"/>
      <c r="G70" s="13" t="s">
        <v>279</v>
      </c>
      <c r="H70" s="14">
        <v>10</v>
      </c>
    </row>
    <row r="71" spans="1:8" x14ac:dyDescent="0.25">
      <c r="A71" s="40"/>
      <c r="B71" s="66"/>
      <c r="C71" s="59"/>
      <c r="D71" s="59"/>
      <c r="E71" s="59"/>
      <c r="F71" s="59"/>
      <c r="G71" s="31" t="s">
        <v>278</v>
      </c>
      <c r="H71" s="32"/>
    </row>
    <row r="72" spans="1:8" x14ac:dyDescent="0.25">
      <c r="A72" s="40"/>
      <c r="B72" s="66"/>
      <c r="C72" s="59"/>
      <c r="D72" s="59"/>
      <c r="E72" s="59"/>
      <c r="F72" s="59"/>
      <c r="G72" s="13" t="s">
        <v>277</v>
      </c>
      <c r="H72" s="14">
        <v>10</v>
      </c>
    </row>
    <row r="73" spans="1:8" ht="16.5" thickBot="1" x14ac:dyDescent="0.3">
      <c r="A73" s="40"/>
      <c r="B73" s="66"/>
      <c r="C73" s="59"/>
      <c r="D73" s="59"/>
      <c r="E73" s="59"/>
      <c r="F73" s="59"/>
      <c r="G73" s="13" t="s">
        <v>276</v>
      </c>
      <c r="H73" s="14">
        <v>8</v>
      </c>
    </row>
    <row r="74" spans="1:8" x14ac:dyDescent="0.25">
      <c r="A74" s="40"/>
      <c r="B74" s="66"/>
      <c r="C74" s="59"/>
      <c r="D74" s="59"/>
      <c r="E74" s="59"/>
      <c r="F74" s="59"/>
      <c r="G74" s="31" t="s">
        <v>275</v>
      </c>
      <c r="H74" s="32"/>
    </row>
    <row r="75" spans="1:8" x14ac:dyDescent="0.25">
      <c r="A75" s="40"/>
      <c r="B75" s="66"/>
      <c r="C75" s="59"/>
      <c r="D75" s="59"/>
      <c r="E75" s="59"/>
      <c r="F75" s="59"/>
      <c r="G75" s="13" t="s">
        <v>274</v>
      </c>
      <c r="H75" s="14">
        <v>10</v>
      </c>
    </row>
    <row r="76" spans="1:8" ht="132" customHeight="1" thickBot="1" x14ac:dyDescent="0.3">
      <c r="A76" s="40"/>
      <c r="B76" s="66"/>
      <c r="C76" s="60"/>
      <c r="D76" s="60"/>
      <c r="E76" s="60"/>
      <c r="F76" s="60"/>
      <c r="G76" s="33" t="s">
        <v>8</v>
      </c>
      <c r="H76" s="35">
        <f>SUM(H70:H70,H72:H73,H75:H75)</f>
        <v>38</v>
      </c>
    </row>
    <row r="77" spans="1:8" ht="249.95" customHeight="1" thickBot="1" x14ac:dyDescent="0.3">
      <c r="A77" s="41"/>
      <c r="B77" s="67"/>
      <c r="C77" s="71" t="s">
        <v>273</v>
      </c>
      <c r="D77" s="71"/>
      <c r="E77" s="71"/>
      <c r="F77" s="72"/>
      <c r="G77" s="34"/>
      <c r="H77" s="36"/>
    </row>
    <row r="78" spans="1:8" ht="16.5" thickBot="1" x14ac:dyDescent="0.3">
      <c r="A78" s="61" t="s">
        <v>213</v>
      </c>
      <c r="B78" s="62"/>
      <c r="C78" s="62"/>
      <c r="D78" s="62"/>
      <c r="E78" s="63"/>
      <c r="F78" s="55">
        <f>H76+H67+H58+H50+H41+H33+H23+H15</f>
        <v>341</v>
      </c>
      <c r="G78" s="56"/>
      <c r="H78" s="57"/>
    </row>
    <row r="79" spans="1:8" ht="174.75" customHeight="1" thickBot="1" x14ac:dyDescent="0.3">
      <c r="A79" s="47" t="s">
        <v>9</v>
      </c>
      <c r="B79" s="48"/>
      <c r="C79" s="68" t="s">
        <v>272</v>
      </c>
      <c r="D79" s="69"/>
      <c r="E79" s="69"/>
      <c r="F79" s="70"/>
      <c r="G79" s="24" t="s">
        <v>271</v>
      </c>
      <c r="H79" s="23" t="s">
        <v>211</v>
      </c>
    </row>
    <row r="80" spans="1:8" ht="162.75" customHeight="1" thickBot="1" x14ac:dyDescent="0.3">
      <c r="A80" s="47" t="s">
        <v>9</v>
      </c>
      <c r="B80" s="48"/>
      <c r="C80" s="68" t="s">
        <v>457</v>
      </c>
      <c r="D80" s="69"/>
      <c r="E80" s="69"/>
      <c r="F80" s="70"/>
      <c r="G80" s="24" t="s">
        <v>88</v>
      </c>
      <c r="H80" s="23" t="s">
        <v>209</v>
      </c>
    </row>
    <row r="81" spans="1:8" ht="176.25" customHeight="1" thickBot="1" x14ac:dyDescent="0.3">
      <c r="A81" s="47" t="s">
        <v>9</v>
      </c>
      <c r="B81" s="48"/>
      <c r="C81" s="68" t="s">
        <v>458</v>
      </c>
      <c r="D81" s="69"/>
      <c r="E81" s="69"/>
      <c r="F81" s="70"/>
      <c r="G81" s="22" t="s">
        <v>270</v>
      </c>
      <c r="H81" s="21" t="s">
        <v>269</v>
      </c>
    </row>
  </sheetData>
  <sheetProtection algorithmName="SHA-512" hashValue="+ZEM9Z1dPIO5OwPtsrDowvpOAxJGV5PufymGmrQnboBNMfYPsbFQFWgBrKFLDENgcEJGB1o8CnARxQzFo/yRNw==" saltValue="grhdlhOTNfRHxOrDylrk2Q==" spinCount="100000" sheet="1" formatCells="0" formatColumns="0" formatRows="0" insertColumns="0" insertRows="0" autoFilter="0"/>
  <autoFilter ref="A1:H417" xr:uid="{00000000-0009-0000-0000-000000000000}"/>
  <mergeCells count="99">
    <mergeCell ref="G60:H60"/>
    <mergeCell ref="G62:H62"/>
    <mergeCell ref="G65:H65"/>
    <mergeCell ref="C69:C76"/>
    <mergeCell ref="D69:D76"/>
    <mergeCell ref="E69:E76"/>
    <mergeCell ref="F69:F76"/>
    <mergeCell ref="G67:G68"/>
    <mergeCell ref="G76:G77"/>
    <mergeCell ref="H76:H77"/>
    <mergeCell ref="E43:E50"/>
    <mergeCell ref="F43:F50"/>
    <mergeCell ref="G69:H69"/>
    <mergeCell ref="G71:H71"/>
    <mergeCell ref="C77:F77"/>
    <mergeCell ref="C59:F59"/>
    <mergeCell ref="C52:C58"/>
    <mergeCell ref="D52:D58"/>
    <mergeCell ref="E52:E58"/>
    <mergeCell ref="F52:F58"/>
    <mergeCell ref="G74:H74"/>
    <mergeCell ref="G52:H52"/>
    <mergeCell ref="G56:H56"/>
    <mergeCell ref="G58:G59"/>
    <mergeCell ref="H58:H59"/>
    <mergeCell ref="B17:B24"/>
    <mergeCell ref="B69:B77"/>
    <mergeCell ref="B52:B59"/>
    <mergeCell ref="B43:B51"/>
    <mergeCell ref="G43:H43"/>
    <mergeCell ref="G46:H46"/>
    <mergeCell ref="G50:G51"/>
    <mergeCell ref="H50:H51"/>
    <mergeCell ref="C51:F51"/>
    <mergeCell ref="C43:C50"/>
    <mergeCell ref="E17:E23"/>
    <mergeCell ref="G17:H17"/>
    <mergeCell ref="G20:H20"/>
    <mergeCell ref="G29:H29"/>
    <mergeCell ref="G31:H31"/>
    <mergeCell ref="G33:G34"/>
    <mergeCell ref="D2:D15"/>
    <mergeCell ref="E2:E15"/>
    <mergeCell ref="F2:F15"/>
    <mergeCell ref="G2:H2"/>
    <mergeCell ref="G7:H7"/>
    <mergeCell ref="H15:H16"/>
    <mergeCell ref="A2:A16"/>
    <mergeCell ref="A17:A24"/>
    <mergeCell ref="A25:A34"/>
    <mergeCell ref="B2:B16"/>
    <mergeCell ref="G15:G16"/>
    <mergeCell ref="C16:F16"/>
    <mergeCell ref="C2:C15"/>
    <mergeCell ref="C24:F24"/>
    <mergeCell ref="C17:C23"/>
    <mergeCell ref="D17:D23"/>
    <mergeCell ref="C25:C33"/>
    <mergeCell ref="D25:D33"/>
    <mergeCell ref="E25:E33"/>
    <mergeCell ref="F17:F23"/>
    <mergeCell ref="B25:B34"/>
    <mergeCell ref="G25:H25"/>
    <mergeCell ref="H33:H34"/>
    <mergeCell ref="C34:F34"/>
    <mergeCell ref="G23:G24"/>
    <mergeCell ref="H23:H24"/>
    <mergeCell ref="E60:E67"/>
    <mergeCell ref="F60:F67"/>
    <mergeCell ref="D43:D50"/>
    <mergeCell ref="G41:G42"/>
    <mergeCell ref="H41:H42"/>
    <mergeCell ref="C42:F42"/>
    <mergeCell ref="C35:C41"/>
    <mergeCell ref="D35:D41"/>
    <mergeCell ref="G35:H35"/>
    <mergeCell ref="G37:H37"/>
    <mergeCell ref="H67:H68"/>
    <mergeCell ref="C68:F68"/>
    <mergeCell ref="A81:B81"/>
    <mergeCell ref="C81:F81"/>
    <mergeCell ref="A78:E78"/>
    <mergeCell ref="F78:H78"/>
    <mergeCell ref="A79:B79"/>
    <mergeCell ref="C79:F79"/>
    <mergeCell ref="A80:B80"/>
    <mergeCell ref="C80:F80"/>
    <mergeCell ref="A69:A77"/>
    <mergeCell ref="F25:F33"/>
    <mergeCell ref="A35:A42"/>
    <mergeCell ref="A43:A51"/>
    <mergeCell ref="A52:A59"/>
    <mergeCell ref="A60:A68"/>
    <mergeCell ref="B35:B42"/>
    <mergeCell ref="B60:B68"/>
    <mergeCell ref="E35:E41"/>
    <mergeCell ref="F35:F41"/>
    <mergeCell ref="C60:C67"/>
    <mergeCell ref="D60:D6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8DF7C-6402-464F-A33A-EE1B3FE17FDF}">
  <dimension ref="A1:H107"/>
  <sheetViews>
    <sheetView zoomScale="85" zoomScaleNormal="85" workbookViewId="0">
      <pane ySplit="1" topLeftCell="A2" activePane="bottomLeft" state="frozen"/>
      <selection pane="bottomLeft" activeCell="M11" sqref="M11"/>
    </sheetView>
  </sheetViews>
  <sheetFormatPr defaultColWidth="9.140625" defaultRowHeight="15.75" x14ac:dyDescent="0.25"/>
  <cols>
    <col min="1" max="1" width="17.5703125" style="3" customWidth="1"/>
    <col min="2" max="2" width="23.2851562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2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9">
        <v>1</v>
      </c>
      <c r="B2" s="28" t="s">
        <v>406</v>
      </c>
      <c r="C2" s="58" t="s">
        <v>417</v>
      </c>
      <c r="D2" s="58" t="s">
        <v>416</v>
      </c>
      <c r="E2" s="58" t="s">
        <v>415</v>
      </c>
      <c r="F2" s="58" t="s">
        <v>13</v>
      </c>
      <c r="G2" s="31" t="s">
        <v>360</v>
      </c>
      <c r="H2" s="32"/>
    </row>
    <row r="3" spans="1:8" ht="31.5" x14ac:dyDescent="0.25">
      <c r="A3" s="40"/>
      <c r="B3" s="29"/>
      <c r="C3" s="59"/>
      <c r="D3" s="59"/>
      <c r="E3" s="59"/>
      <c r="F3" s="59"/>
      <c r="G3" s="13" t="s">
        <v>414</v>
      </c>
      <c r="H3" s="14">
        <v>9</v>
      </c>
    </row>
    <row r="4" spans="1:8" ht="31.5" x14ac:dyDescent="0.25">
      <c r="A4" s="40"/>
      <c r="B4" s="29"/>
      <c r="C4" s="59"/>
      <c r="D4" s="59"/>
      <c r="E4" s="59"/>
      <c r="F4" s="59"/>
      <c r="G4" s="13" t="s">
        <v>400</v>
      </c>
      <c r="H4" s="14">
        <v>3</v>
      </c>
    </row>
    <row r="5" spans="1:8" ht="32.25" thickBot="1" x14ac:dyDescent="0.3">
      <c r="A5" s="40"/>
      <c r="B5" s="29"/>
      <c r="C5" s="59"/>
      <c r="D5" s="59"/>
      <c r="E5" s="59"/>
      <c r="F5" s="59"/>
      <c r="G5" s="13" t="s">
        <v>408</v>
      </c>
      <c r="H5" s="14">
        <v>1</v>
      </c>
    </row>
    <row r="6" spans="1:8" x14ac:dyDescent="0.25">
      <c r="A6" s="40"/>
      <c r="B6" s="29"/>
      <c r="C6" s="59"/>
      <c r="D6" s="59"/>
      <c r="E6" s="59"/>
      <c r="F6" s="59"/>
      <c r="G6" s="31" t="s">
        <v>358</v>
      </c>
      <c r="H6" s="32"/>
    </row>
    <row r="7" spans="1:8" ht="16.5" thickBot="1" x14ac:dyDescent="0.3">
      <c r="A7" s="40"/>
      <c r="B7" s="29"/>
      <c r="C7" s="59"/>
      <c r="D7" s="59"/>
      <c r="E7" s="59"/>
      <c r="F7" s="59"/>
      <c r="G7" s="13" t="s">
        <v>399</v>
      </c>
      <c r="H7" s="14">
        <v>6</v>
      </c>
    </row>
    <row r="8" spans="1:8" x14ac:dyDescent="0.25">
      <c r="A8" s="40"/>
      <c r="B8" s="29"/>
      <c r="C8" s="59"/>
      <c r="D8" s="59"/>
      <c r="E8" s="59"/>
      <c r="F8" s="59"/>
      <c r="G8" s="31" t="s">
        <v>353</v>
      </c>
      <c r="H8" s="32"/>
    </row>
    <row r="9" spans="1:8" x14ac:dyDescent="0.25">
      <c r="A9" s="40"/>
      <c r="B9" s="29"/>
      <c r="C9" s="59"/>
      <c r="D9" s="59"/>
      <c r="E9" s="59"/>
      <c r="F9" s="59"/>
      <c r="G9" s="13" t="s">
        <v>349</v>
      </c>
      <c r="H9" s="14">
        <v>5</v>
      </c>
    </row>
    <row r="10" spans="1:8" ht="16.5" thickBot="1" x14ac:dyDescent="0.3">
      <c r="A10" s="40"/>
      <c r="B10" s="29"/>
      <c r="C10" s="60"/>
      <c r="D10" s="60"/>
      <c r="E10" s="60"/>
      <c r="F10" s="60"/>
      <c r="G10" s="33" t="s">
        <v>8</v>
      </c>
      <c r="H10" s="35">
        <f>SUM(H3:H5,H7:H7,H9:H9,)</f>
        <v>24</v>
      </c>
    </row>
    <row r="11" spans="1:8" ht="249.95" customHeight="1" thickBot="1" x14ac:dyDescent="0.3">
      <c r="A11" s="41"/>
      <c r="B11" s="30"/>
      <c r="C11" s="37" t="s">
        <v>413</v>
      </c>
      <c r="D11" s="37"/>
      <c r="E11" s="37"/>
      <c r="F11" s="38"/>
      <c r="G11" s="34"/>
      <c r="H11" s="36"/>
    </row>
    <row r="12" spans="1:8" x14ac:dyDescent="0.25">
      <c r="A12" s="39">
        <v>2</v>
      </c>
      <c r="B12" s="28" t="s">
        <v>406</v>
      </c>
      <c r="C12" s="58" t="s">
        <v>412</v>
      </c>
      <c r="D12" s="58" t="s">
        <v>411</v>
      </c>
      <c r="E12" s="58" t="s">
        <v>410</v>
      </c>
      <c r="F12" s="58" t="s">
        <v>409</v>
      </c>
      <c r="G12" s="31" t="s">
        <v>360</v>
      </c>
      <c r="H12" s="32"/>
    </row>
    <row r="13" spans="1:8" ht="32.25" thickBot="1" x14ac:dyDescent="0.3">
      <c r="A13" s="40"/>
      <c r="B13" s="29"/>
      <c r="C13" s="59"/>
      <c r="D13" s="59"/>
      <c r="E13" s="59"/>
      <c r="F13" s="59"/>
      <c r="G13" s="13" t="s">
        <v>408</v>
      </c>
      <c r="H13" s="14">
        <v>8</v>
      </c>
    </row>
    <row r="14" spans="1:8" x14ac:dyDescent="0.25">
      <c r="A14" s="40"/>
      <c r="B14" s="29"/>
      <c r="C14" s="59"/>
      <c r="D14" s="59"/>
      <c r="E14" s="59"/>
      <c r="F14" s="59"/>
      <c r="G14" s="31" t="s">
        <v>358</v>
      </c>
      <c r="H14" s="32"/>
    </row>
    <row r="15" spans="1:8" x14ac:dyDescent="0.25">
      <c r="A15" s="40"/>
      <c r="B15" s="29"/>
      <c r="C15" s="59"/>
      <c r="D15" s="59"/>
      <c r="E15" s="59"/>
      <c r="F15" s="59"/>
      <c r="G15" s="13" t="s">
        <v>357</v>
      </c>
      <c r="H15" s="14">
        <v>6</v>
      </c>
    </row>
    <row r="16" spans="1:8" ht="31.5" x14ac:dyDescent="0.25">
      <c r="A16" s="40"/>
      <c r="B16" s="29"/>
      <c r="C16" s="59"/>
      <c r="D16" s="59"/>
      <c r="E16" s="59"/>
      <c r="F16" s="59"/>
      <c r="G16" s="13" t="s">
        <v>356</v>
      </c>
      <c r="H16" s="14">
        <v>6</v>
      </c>
    </row>
    <row r="17" spans="1:8" x14ac:dyDescent="0.25">
      <c r="A17" s="40"/>
      <c r="B17" s="29"/>
      <c r="C17" s="59"/>
      <c r="D17" s="59"/>
      <c r="E17" s="59"/>
      <c r="F17" s="59"/>
      <c r="G17" s="13" t="s">
        <v>355</v>
      </c>
      <c r="H17" s="14">
        <v>6</v>
      </c>
    </row>
    <row r="18" spans="1:8" x14ac:dyDescent="0.25">
      <c r="A18" s="40"/>
      <c r="B18" s="29"/>
      <c r="C18" s="59"/>
      <c r="D18" s="59"/>
      <c r="E18" s="59"/>
      <c r="F18" s="59"/>
      <c r="G18" s="13" t="s">
        <v>354</v>
      </c>
      <c r="H18" s="14">
        <v>4</v>
      </c>
    </row>
    <row r="19" spans="1:8" ht="16.5" thickBot="1" x14ac:dyDescent="0.3">
      <c r="A19" s="40"/>
      <c r="B19" s="29"/>
      <c r="C19" s="59"/>
      <c r="D19" s="59"/>
      <c r="E19" s="59"/>
      <c r="F19" s="59"/>
      <c r="G19" s="13" t="s">
        <v>399</v>
      </c>
      <c r="H19" s="14">
        <v>6</v>
      </c>
    </row>
    <row r="20" spans="1:8" x14ac:dyDescent="0.25">
      <c r="A20" s="40"/>
      <c r="B20" s="29"/>
      <c r="C20" s="59"/>
      <c r="D20" s="59"/>
      <c r="E20" s="59"/>
      <c r="F20" s="59"/>
      <c r="G20" s="31" t="s">
        <v>353</v>
      </c>
      <c r="H20" s="32"/>
    </row>
    <row r="21" spans="1:8" x14ac:dyDescent="0.25">
      <c r="A21" s="40"/>
      <c r="B21" s="29"/>
      <c r="C21" s="59"/>
      <c r="D21" s="59"/>
      <c r="E21" s="59"/>
      <c r="F21" s="59"/>
      <c r="G21" s="13" t="s">
        <v>349</v>
      </c>
      <c r="H21" s="14">
        <v>5</v>
      </c>
    </row>
    <row r="22" spans="1:8" ht="16.5" thickBot="1" x14ac:dyDescent="0.3">
      <c r="A22" s="40"/>
      <c r="B22" s="29"/>
      <c r="C22" s="60"/>
      <c r="D22" s="60"/>
      <c r="E22" s="60"/>
      <c r="F22" s="60"/>
      <c r="G22" s="33" t="s">
        <v>8</v>
      </c>
      <c r="H22" s="35">
        <f>SUM(H13:H13,H15:H19,H21:H21,)</f>
        <v>41</v>
      </c>
    </row>
    <row r="23" spans="1:8" ht="249.95" customHeight="1" thickBot="1" x14ac:dyDescent="0.3">
      <c r="A23" s="41"/>
      <c r="B23" s="30"/>
      <c r="C23" s="37" t="s">
        <v>407</v>
      </c>
      <c r="D23" s="37"/>
      <c r="E23" s="37"/>
      <c r="F23" s="38"/>
      <c r="G23" s="34"/>
      <c r="H23" s="36"/>
    </row>
    <row r="24" spans="1:8" x14ac:dyDescent="0.25">
      <c r="A24" s="39">
        <v>3</v>
      </c>
      <c r="B24" s="28" t="s">
        <v>406</v>
      </c>
      <c r="C24" s="58" t="s">
        <v>405</v>
      </c>
      <c r="D24" s="58" t="s">
        <v>404</v>
      </c>
      <c r="E24" s="58" t="s">
        <v>403</v>
      </c>
      <c r="F24" s="58" t="s">
        <v>402</v>
      </c>
      <c r="G24" s="31" t="s">
        <v>360</v>
      </c>
      <c r="H24" s="32"/>
    </row>
    <row r="25" spans="1:8" ht="31.5" x14ac:dyDescent="0.25">
      <c r="A25" s="40"/>
      <c r="B25" s="29"/>
      <c r="C25" s="59"/>
      <c r="D25" s="59"/>
      <c r="E25" s="59"/>
      <c r="F25" s="59"/>
      <c r="G25" s="13" t="s">
        <v>401</v>
      </c>
      <c r="H25" s="14">
        <v>9</v>
      </c>
    </row>
    <row r="26" spans="1:8" ht="32.25" thickBot="1" x14ac:dyDescent="0.3">
      <c r="A26" s="40"/>
      <c r="B26" s="29"/>
      <c r="C26" s="59"/>
      <c r="D26" s="59"/>
      <c r="E26" s="59"/>
      <c r="F26" s="59"/>
      <c r="G26" s="13" t="s">
        <v>400</v>
      </c>
      <c r="H26" s="14">
        <v>7</v>
      </c>
    </row>
    <row r="27" spans="1:8" x14ac:dyDescent="0.25">
      <c r="A27" s="40"/>
      <c r="B27" s="29"/>
      <c r="C27" s="59"/>
      <c r="D27" s="59"/>
      <c r="E27" s="59"/>
      <c r="F27" s="59"/>
      <c r="G27" s="31" t="s">
        <v>358</v>
      </c>
      <c r="H27" s="32"/>
    </row>
    <row r="28" spans="1:8" ht="16.5" thickBot="1" x14ac:dyDescent="0.3">
      <c r="A28" s="40"/>
      <c r="B28" s="29"/>
      <c r="C28" s="59"/>
      <c r="D28" s="59"/>
      <c r="E28" s="59"/>
      <c r="F28" s="59"/>
      <c r="G28" s="13" t="s">
        <v>399</v>
      </c>
      <c r="H28" s="14">
        <v>6</v>
      </c>
    </row>
    <row r="29" spans="1:8" x14ac:dyDescent="0.25">
      <c r="A29" s="40"/>
      <c r="B29" s="29"/>
      <c r="C29" s="59"/>
      <c r="D29" s="59"/>
      <c r="E29" s="59"/>
      <c r="F29" s="59"/>
      <c r="G29" s="31" t="s">
        <v>353</v>
      </c>
      <c r="H29" s="32"/>
    </row>
    <row r="30" spans="1:8" x14ac:dyDescent="0.25">
      <c r="A30" s="40"/>
      <c r="B30" s="29"/>
      <c r="C30" s="59"/>
      <c r="D30" s="59"/>
      <c r="E30" s="59"/>
      <c r="F30" s="59"/>
      <c r="G30" s="13" t="s">
        <v>349</v>
      </c>
      <c r="H30" s="14">
        <v>5</v>
      </c>
    </row>
    <row r="31" spans="1:8" ht="16.5" thickBot="1" x14ac:dyDescent="0.3">
      <c r="A31" s="40"/>
      <c r="B31" s="29"/>
      <c r="C31" s="60"/>
      <c r="D31" s="60"/>
      <c r="E31" s="60"/>
      <c r="F31" s="60"/>
      <c r="G31" s="33" t="s">
        <v>8</v>
      </c>
      <c r="H31" s="35">
        <f>SUM(H25:H26,H28:H28,H30:H30,)</f>
        <v>27</v>
      </c>
    </row>
    <row r="32" spans="1:8" ht="249.95" customHeight="1" thickBot="1" x14ac:dyDescent="0.3">
      <c r="A32" s="41"/>
      <c r="B32" s="30"/>
      <c r="C32" s="37" t="s">
        <v>398</v>
      </c>
      <c r="D32" s="37"/>
      <c r="E32" s="37"/>
      <c r="F32" s="38"/>
      <c r="G32" s="34"/>
      <c r="H32" s="36"/>
    </row>
    <row r="33" spans="1:8" x14ac:dyDescent="0.25">
      <c r="A33" s="39">
        <v>4</v>
      </c>
      <c r="B33" s="28" t="s">
        <v>363</v>
      </c>
      <c r="C33" s="58" t="s">
        <v>397</v>
      </c>
      <c r="D33" s="58" t="s">
        <v>396</v>
      </c>
      <c r="E33" s="58" t="s">
        <v>395</v>
      </c>
      <c r="F33" s="58" t="s">
        <v>394</v>
      </c>
      <c r="G33" s="31" t="s">
        <v>353</v>
      </c>
      <c r="H33" s="32"/>
    </row>
    <row r="34" spans="1:8" ht="31.5" x14ac:dyDescent="0.25">
      <c r="A34" s="40"/>
      <c r="B34" s="29"/>
      <c r="C34" s="59"/>
      <c r="D34" s="59"/>
      <c r="E34" s="59"/>
      <c r="F34" s="59"/>
      <c r="G34" s="13" t="s">
        <v>352</v>
      </c>
      <c r="H34" s="14">
        <v>4</v>
      </c>
    </row>
    <row r="35" spans="1:8" ht="31.5" x14ac:dyDescent="0.25">
      <c r="A35" s="40"/>
      <c r="B35" s="29"/>
      <c r="C35" s="59"/>
      <c r="D35" s="59"/>
      <c r="E35" s="59"/>
      <c r="F35" s="59"/>
      <c r="G35" s="13" t="s">
        <v>351</v>
      </c>
      <c r="H35" s="14">
        <v>9</v>
      </c>
    </row>
    <row r="36" spans="1:8" x14ac:dyDescent="0.25">
      <c r="A36" s="40"/>
      <c r="B36" s="29"/>
      <c r="C36" s="59"/>
      <c r="D36" s="59"/>
      <c r="E36" s="59"/>
      <c r="F36" s="59"/>
      <c r="G36" s="13" t="s">
        <v>350</v>
      </c>
      <c r="H36" s="14">
        <v>12</v>
      </c>
    </row>
    <row r="37" spans="1:8" x14ac:dyDescent="0.25">
      <c r="A37" s="40"/>
      <c r="B37" s="29"/>
      <c r="C37" s="59"/>
      <c r="D37" s="59"/>
      <c r="E37" s="59"/>
      <c r="F37" s="59"/>
      <c r="G37" s="13" t="s">
        <v>349</v>
      </c>
      <c r="H37" s="14">
        <v>5</v>
      </c>
    </row>
    <row r="38" spans="1:8" ht="16.5" thickBot="1" x14ac:dyDescent="0.3">
      <c r="A38" s="40"/>
      <c r="B38" s="29"/>
      <c r="C38" s="60"/>
      <c r="D38" s="60"/>
      <c r="E38" s="60"/>
      <c r="F38" s="60"/>
      <c r="G38" s="33" t="s">
        <v>8</v>
      </c>
      <c r="H38" s="35">
        <f>SUM(H34:H37,)</f>
        <v>30</v>
      </c>
    </row>
    <row r="39" spans="1:8" ht="249.95" customHeight="1" thickBot="1" x14ac:dyDescent="0.3">
      <c r="A39" s="41"/>
      <c r="B39" s="30"/>
      <c r="C39" s="37" t="s">
        <v>393</v>
      </c>
      <c r="D39" s="37"/>
      <c r="E39" s="37"/>
      <c r="F39" s="38"/>
      <c r="G39" s="34"/>
      <c r="H39" s="36"/>
    </row>
    <row r="40" spans="1:8" x14ac:dyDescent="0.25">
      <c r="A40" s="39">
        <v>5</v>
      </c>
      <c r="B40" s="28" t="s">
        <v>363</v>
      </c>
      <c r="C40" s="58" t="s">
        <v>392</v>
      </c>
      <c r="D40" s="58" t="s">
        <v>391</v>
      </c>
      <c r="E40" s="58" t="s">
        <v>390</v>
      </c>
      <c r="F40" s="58" t="s">
        <v>389</v>
      </c>
      <c r="G40" s="31" t="s">
        <v>353</v>
      </c>
      <c r="H40" s="32"/>
    </row>
    <row r="41" spans="1:8" ht="31.5" x14ac:dyDescent="0.25">
      <c r="A41" s="40"/>
      <c r="B41" s="29"/>
      <c r="C41" s="59"/>
      <c r="D41" s="59"/>
      <c r="E41" s="59"/>
      <c r="F41" s="59"/>
      <c r="G41" s="13" t="s">
        <v>352</v>
      </c>
      <c r="H41" s="14">
        <v>1</v>
      </c>
    </row>
    <row r="42" spans="1:8" ht="31.5" x14ac:dyDescent="0.25">
      <c r="A42" s="40"/>
      <c r="B42" s="29"/>
      <c r="C42" s="59"/>
      <c r="D42" s="59"/>
      <c r="E42" s="59"/>
      <c r="F42" s="59"/>
      <c r="G42" s="13" t="s">
        <v>351</v>
      </c>
      <c r="H42" s="14">
        <v>9</v>
      </c>
    </row>
    <row r="43" spans="1:8" ht="16.5" thickBot="1" x14ac:dyDescent="0.3">
      <c r="A43" s="40"/>
      <c r="B43" s="29"/>
      <c r="C43" s="59"/>
      <c r="D43" s="59"/>
      <c r="E43" s="59"/>
      <c r="F43" s="59"/>
      <c r="G43" s="13" t="s">
        <v>349</v>
      </c>
      <c r="H43" s="14">
        <v>5</v>
      </c>
    </row>
    <row r="44" spans="1:8" x14ac:dyDescent="0.25">
      <c r="A44" s="40"/>
      <c r="B44" s="29"/>
      <c r="C44" s="59"/>
      <c r="D44" s="59"/>
      <c r="E44" s="59"/>
      <c r="F44" s="59"/>
      <c r="G44" s="31" t="s">
        <v>348</v>
      </c>
      <c r="H44" s="32"/>
    </row>
    <row r="45" spans="1:8" x14ac:dyDescent="0.25">
      <c r="A45" s="40"/>
      <c r="B45" s="29"/>
      <c r="C45" s="59"/>
      <c r="D45" s="59"/>
      <c r="E45" s="59"/>
      <c r="F45" s="59"/>
      <c r="G45" s="13" t="s">
        <v>379</v>
      </c>
      <c r="H45" s="14">
        <v>4</v>
      </c>
    </row>
    <row r="46" spans="1:8" x14ac:dyDescent="0.25">
      <c r="A46" s="40"/>
      <c r="B46" s="29"/>
      <c r="C46" s="59"/>
      <c r="D46" s="59"/>
      <c r="E46" s="59"/>
      <c r="F46" s="59"/>
      <c r="G46" s="13" t="s">
        <v>378</v>
      </c>
      <c r="H46" s="14">
        <v>6</v>
      </c>
    </row>
    <row r="47" spans="1:8" ht="31.5" x14ac:dyDescent="0.25">
      <c r="A47" s="40"/>
      <c r="B47" s="29"/>
      <c r="C47" s="59"/>
      <c r="D47" s="59"/>
      <c r="E47" s="59"/>
      <c r="F47" s="59"/>
      <c r="G47" s="13" t="s">
        <v>370</v>
      </c>
      <c r="H47" s="14">
        <v>3</v>
      </c>
    </row>
    <row r="48" spans="1:8" ht="31.5" x14ac:dyDescent="0.25">
      <c r="A48" s="40"/>
      <c r="B48" s="29"/>
      <c r="C48" s="59"/>
      <c r="D48" s="59"/>
      <c r="E48" s="59"/>
      <c r="F48" s="59"/>
      <c r="G48" s="13" t="s">
        <v>366</v>
      </c>
      <c r="H48" s="14">
        <v>3</v>
      </c>
    </row>
    <row r="49" spans="1:8" x14ac:dyDescent="0.25">
      <c r="A49" s="40"/>
      <c r="B49" s="29"/>
      <c r="C49" s="59"/>
      <c r="D49" s="59"/>
      <c r="E49" s="59"/>
      <c r="F49" s="59"/>
      <c r="G49" s="13" t="s">
        <v>377</v>
      </c>
      <c r="H49" s="14">
        <v>5</v>
      </c>
    </row>
    <row r="50" spans="1:8" x14ac:dyDescent="0.25">
      <c r="A50" s="40"/>
      <c r="B50" s="29"/>
      <c r="C50" s="59"/>
      <c r="D50" s="59"/>
      <c r="E50" s="59"/>
      <c r="F50" s="59"/>
      <c r="G50" s="13" t="s">
        <v>365</v>
      </c>
      <c r="H50" s="14">
        <v>3</v>
      </c>
    </row>
    <row r="51" spans="1:8" x14ac:dyDescent="0.25">
      <c r="A51" s="40"/>
      <c r="B51" s="29"/>
      <c r="C51" s="59"/>
      <c r="D51" s="59"/>
      <c r="E51" s="59"/>
      <c r="F51" s="59"/>
      <c r="G51" s="13" t="s">
        <v>376</v>
      </c>
      <c r="H51" s="14">
        <v>2</v>
      </c>
    </row>
    <row r="52" spans="1:8" x14ac:dyDescent="0.25">
      <c r="A52" s="40"/>
      <c r="B52" s="29"/>
      <c r="C52" s="59"/>
      <c r="D52" s="59"/>
      <c r="E52" s="59"/>
      <c r="F52" s="59"/>
      <c r="G52" s="13" t="s">
        <v>347</v>
      </c>
      <c r="H52" s="14">
        <v>3</v>
      </c>
    </row>
    <row r="53" spans="1:8" ht="16.5" thickBot="1" x14ac:dyDescent="0.3">
      <c r="A53" s="40"/>
      <c r="B53" s="29"/>
      <c r="C53" s="60"/>
      <c r="D53" s="60"/>
      <c r="E53" s="60"/>
      <c r="F53" s="60"/>
      <c r="G53" s="33" t="s">
        <v>8</v>
      </c>
      <c r="H53" s="35">
        <f>SUM(H41:H43,H45:H52,)</f>
        <v>44</v>
      </c>
    </row>
    <row r="54" spans="1:8" ht="249.95" customHeight="1" thickBot="1" x14ac:dyDescent="0.3">
      <c r="A54" s="41"/>
      <c r="B54" s="30"/>
      <c r="C54" s="37" t="s">
        <v>388</v>
      </c>
      <c r="D54" s="37"/>
      <c r="E54" s="37"/>
      <c r="F54" s="38"/>
      <c r="G54" s="34"/>
      <c r="H54" s="36"/>
    </row>
    <row r="55" spans="1:8" x14ac:dyDescent="0.25">
      <c r="A55" s="39">
        <v>6</v>
      </c>
      <c r="B55" s="28" t="s">
        <v>363</v>
      </c>
      <c r="C55" s="58" t="s">
        <v>387</v>
      </c>
      <c r="D55" s="58" t="s">
        <v>386</v>
      </c>
      <c r="E55" s="58" t="s">
        <v>385</v>
      </c>
      <c r="F55" s="58" t="s">
        <v>384</v>
      </c>
      <c r="G55" s="31" t="s">
        <v>353</v>
      </c>
      <c r="H55" s="32"/>
    </row>
    <row r="56" spans="1:8" ht="31.5" x14ac:dyDescent="0.25">
      <c r="A56" s="40"/>
      <c r="B56" s="29"/>
      <c r="C56" s="59"/>
      <c r="D56" s="59"/>
      <c r="E56" s="59"/>
      <c r="F56" s="59"/>
      <c r="G56" s="13" t="s">
        <v>351</v>
      </c>
      <c r="H56" s="14">
        <v>9</v>
      </c>
    </row>
    <row r="57" spans="1:8" ht="16.5" thickBot="1" x14ac:dyDescent="0.3">
      <c r="A57" s="40"/>
      <c r="B57" s="29"/>
      <c r="C57" s="59"/>
      <c r="D57" s="59"/>
      <c r="E57" s="59"/>
      <c r="F57" s="59"/>
      <c r="G57" s="13" t="s">
        <v>349</v>
      </c>
      <c r="H57" s="14">
        <v>5</v>
      </c>
    </row>
    <row r="58" spans="1:8" x14ac:dyDescent="0.25">
      <c r="A58" s="40"/>
      <c r="B58" s="29"/>
      <c r="C58" s="59"/>
      <c r="D58" s="59"/>
      <c r="E58" s="59"/>
      <c r="F58" s="59"/>
      <c r="G58" s="31" t="s">
        <v>348</v>
      </c>
      <c r="H58" s="32"/>
    </row>
    <row r="59" spans="1:8" x14ac:dyDescent="0.25">
      <c r="A59" s="40"/>
      <c r="B59" s="29"/>
      <c r="C59" s="59"/>
      <c r="D59" s="59"/>
      <c r="E59" s="59"/>
      <c r="F59" s="59"/>
      <c r="G59" s="13" t="s">
        <v>379</v>
      </c>
      <c r="H59" s="14">
        <v>4</v>
      </c>
    </row>
    <row r="60" spans="1:8" x14ac:dyDescent="0.25">
      <c r="A60" s="40"/>
      <c r="B60" s="29"/>
      <c r="C60" s="59"/>
      <c r="D60" s="59"/>
      <c r="E60" s="59"/>
      <c r="F60" s="59"/>
      <c r="G60" s="13" t="s">
        <v>377</v>
      </c>
      <c r="H60" s="14">
        <v>5</v>
      </c>
    </row>
    <row r="61" spans="1:8" x14ac:dyDescent="0.25">
      <c r="A61" s="40"/>
      <c r="B61" s="29"/>
      <c r="C61" s="59"/>
      <c r="D61" s="59"/>
      <c r="E61" s="59"/>
      <c r="F61" s="59"/>
      <c r="G61" s="13" t="s">
        <v>365</v>
      </c>
      <c r="H61" s="14">
        <v>3</v>
      </c>
    </row>
    <row r="62" spans="1:8" x14ac:dyDescent="0.25">
      <c r="A62" s="40"/>
      <c r="B62" s="29"/>
      <c r="C62" s="59"/>
      <c r="D62" s="59"/>
      <c r="E62" s="59"/>
      <c r="F62" s="59"/>
      <c r="G62" s="13" t="s">
        <v>376</v>
      </c>
      <c r="H62" s="14">
        <v>2</v>
      </c>
    </row>
    <row r="63" spans="1:8" ht="16.5" thickBot="1" x14ac:dyDescent="0.3">
      <c r="A63" s="40"/>
      <c r="B63" s="29"/>
      <c r="C63" s="60"/>
      <c r="D63" s="60"/>
      <c r="E63" s="60"/>
      <c r="F63" s="60"/>
      <c r="G63" s="33" t="s">
        <v>8</v>
      </c>
      <c r="H63" s="35">
        <f>SUM(H56:H57,H59:H62,)</f>
        <v>28</v>
      </c>
    </row>
    <row r="64" spans="1:8" ht="249.95" customHeight="1" thickBot="1" x14ac:dyDescent="0.3">
      <c r="A64" s="41"/>
      <c r="B64" s="30"/>
      <c r="C64" s="37" t="s">
        <v>383</v>
      </c>
      <c r="D64" s="37"/>
      <c r="E64" s="37"/>
      <c r="F64" s="38"/>
      <c r="G64" s="34"/>
      <c r="H64" s="36"/>
    </row>
    <row r="65" spans="1:8" x14ac:dyDescent="0.25">
      <c r="A65" s="39">
        <v>7</v>
      </c>
      <c r="B65" s="28" t="s">
        <v>363</v>
      </c>
      <c r="C65" s="58" t="s">
        <v>382</v>
      </c>
      <c r="D65" s="58" t="s">
        <v>381</v>
      </c>
      <c r="E65" s="58" t="s">
        <v>246</v>
      </c>
      <c r="F65" s="58" t="s">
        <v>380</v>
      </c>
      <c r="G65" s="31" t="s">
        <v>353</v>
      </c>
      <c r="H65" s="32"/>
    </row>
    <row r="66" spans="1:8" ht="16.5" thickBot="1" x14ac:dyDescent="0.3">
      <c r="A66" s="40"/>
      <c r="B66" s="29"/>
      <c r="C66" s="59"/>
      <c r="D66" s="59"/>
      <c r="E66" s="59"/>
      <c r="F66" s="59"/>
      <c r="G66" s="13" t="s">
        <v>349</v>
      </c>
      <c r="H66" s="14">
        <v>5</v>
      </c>
    </row>
    <row r="67" spans="1:8" x14ac:dyDescent="0.25">
      <c r="A67" s="40"/>
      <c r="B67" s="29"/>
      <c r="C67" s="59"/>
      <c r="D67" s="59"/>
      <c r="E67" s="59"/>
      <c r="F67" s="59"/>
      <c r="G67" s="31" t="s">
        <v>348</v>
      </c>
      <c r="H67" s="32"/>
    </row>
    <row r="68" spans="1:8" x14ac:dyDescent="0.25">
      <c r="A68" s="40"/>
      <c r="B68" s="29"/>
      <c r="C68" s="59"/>
      <c r="D68" s="59"/>
      <c r="E68" s="59"/>
      <c r="F68" s="59"/>
      <c r="G68" s="13" t="s">
        <v>379</v>
      </c>
      <c r="H68" s="14">
        <v>2</v>
      </c>
    </row>
    <row r="69" spans="1:8" x14ac:dyDescent="0.25">
      <c r="A69" s="40"/>
      <c r="B69" s="29"/>
      <c r="C69" s="59"/>
      <c r="D69" s="59"/>
      <c r="E69" s="59"/>
      <c r="F69" s="59"/>
      <c r="G69" s="13" t="s">
        <v>378</v>
      </c>
      <c r="H69" s="14">
        <v>8</v>
      </c>
    </row>
    <row r="70" spans="1:8" ht="31.5" x14ac:dyDescent="0.25">
      <c r="A70" s="40"/>
      <c r="B70" s="29"/>
      <c r="C70" s="59"/>
      <c r="D70" s="59"/>
      <c r="E70" s="59"/>
      <c r="F70" s="59"/>
      <c r="G70" s="13" t="s">
        <v>370</v>
      </c>
      <c r="H70" s="14">
        <v>3</v>
      </c>
    </row>
    <row r="71" spans="1:8" ht="31.5" x14ac:dyDescent="0.25">
      <c r="A71" s="40"/>
      <c r="B71" s="29"/>
      <c r="C71" s="59"/>
      <c r="D71" s="59"/>
      <c r="E71" s="59"/>
      <c r="F71" s="59"/>
      <c r="G71" s="13" t="s">
        <v>366</v>
      </c>
      <c r="H71" s="14">
        <v>2</v>
      </c>
    </row>
    <row r="72" spans="1:8" x14ac:dyDescent="0.25">
      <c r="A72" s="40"/>
      <c r="B72" s="29"/>
      <c r="C72" s="59"/>
      <c r="D72" s="59"/>
      <c r="E72" s="59"/>
      <c r="F72" s="59"/>
      <c r="G72" s="13" t="s">
        <v>377</v>
      </c>
      <c r="H72" s="14">
        <v>5</v>
      </c>
    </row>
    <row r="73" spans="1:8" x14ac:dyDescent="0.25">
      <c r="A73" s="40"/>
      <c r="B73" s="29"/>
      <c r="C73" s="59"/>
      <c r="D73" s="59"/>
      <c r="E73" s="59"/>
      <c r="F73" s="59"/>
      <c r="G73" s="13" t="s">
        <v>376</v>
      </c>
      <c r="H73" s="14">
        <v>3</v>
      </c>
    </row>
    <row r="74" spans="1:8" ht="16.5" thickBot="1" x14ac:dyDescent="0.3">
      <c r="A74" s="40"/>
      <c r="B74" s="29"/>
      <c r="C74" s="60"/>
      <c r="D74" s="60"/>
      <c r="E74" s="60"/>
      <c r="F74" s="60"/>
      <c r="G74" s="33" t="s">
        <v>8</v>
      </c>
      <c r="H74" s="35">
        <f>SUM(H66:H66,H68:H73,)</f>
        <v>28</v>
      </c>
    </row>
    <row r="75" spans="1:8" ht="249.95" customHeight="1" thickBot="1" x14ac:dyDescent="0.3">
      <c r="A75" s="41"/>
      <c r="B75" s="30"/>
      <c r="C75" s="37" t="s">
        <v>375</v>
      </c>
      <c r="D75" s="37"/>
      <c r="E75" s="37"/>
      <c r="F75" s="38"/>
      <c r="G75" s="34"/>
      <c r="H75" s="36"/>
    </row>
    <row r="76" spans="1:8" x14ac:dyDescent="0.25">
      <c r="A76" s="39">
        <v>8</v>
      </c>
      <c r="B76" s="28" t="s">
        <v>363</v>
      </c>
      <c r="C76" s="58" t="s">
        <v>374</v>
      </c>
      <c r="D76" s="58" t="s">
        <v>373</v>
      </c>
      <c r="E76" s="58" t="s">
        <v>372</v>
      </c>
      <c r="F76" s="58" t="s">
        <v>371</v>
      </c>
      <c r="G76" s="31" t="s">
        <v>353</v>
      </c>
      <c r="H76" s="32"/>
    </row>
    <row r="77" spans="1:8" ht="16.5" thickBot="1" x14ac:dyDescent="0.3">
      <c r="A77" s="40"/>
      <c r="B77" s="29"/>
      <c r="C77" s="59"/>
      <c r="D77" s="59"/>
      <c r="E77" s="59"/>
      <c r="F77" s="59"/>
      <c r="G77" s="13" t="s">
        <v>349</v>
      </c>
      <c r="H77" s="14">
        <v>5</v>
      </c>
    </row>
    <row r="78" spans="1:8" x14ac:dyDescent="0.25">
      <c r="A78" s="40"/>
      <c r="B78" s="29"/>
      <c r="C78" s="59"/>
      <c r="D78" s="59"/>
      <c r="E78" s="59"/>
      <c r="F78" s="59"/>
      <c r="G78" s="31" t="s">
        <v>348</v>
      </c>
      <c r="H78" s="32"/>
    </row>
    <row r="79" spans="1:8" ht="31.5" x14ac:dyDescent="0.25">
      <c r="A79" s="40"/>
      <c r="B79" s="29"/>
      <c r="C79" s="59"/>
      <c r="D79" s="59"/>
      <c r="E79" s="59"/>
      <c r="F79" s="59"/>
      <c r="G79" s="13" t="s">
        <v>370</v>
      </c>
      <c r="H79" s="14">
        <v>4</v>
      </c>
    </row>
    <row r="80" spans="1:8" ht="136.5" customHeight="1" thickBot="1" x14ac:dyDescent="0.3">
      <c r="A80" s="40"/>
      <c r="B80" s="29"/>
      <c r="C80" s="60"/>
      <c r="D80" s="60"/>
      <c r="E80" s="60"/>
      <c r="F80" s="60"/>
      <c r="G80" s="33" t="s">
        <v>8</v>
      </c>
      <c r="H80" s="35">
        <f>SUM(H77:H77,H79:H79,)</f>
        <v>9</v>
      </c>
    </row>
    <row r="81" spans="1:8" ht="249.95" customHeight="1" thickBot="1" x14ac:dyDescent="0.3">
      <c r="A81" s="41"/>
      <c r="B81" s="30"/>
      <c r="C81" s="37" t="s">
        <v>369</v>
      </c>
      <c r="D81" s="37"/>
      <c r="E81" s="37"/>
      <c r="F81" s="38"/>
      <c r="G81" s="34"/>
      <c r="H81" s="36"/>
    </row>
    <row r="82" spans="1:8" x14ac:dyDescent="0.25">
      <c r="A82" s="39">
        <v>9</v>
      </c>
      <c r="B82" s="28" t="s">
        <v>363</v>
      </c>
      <c r="C82" s="58" t="s">
        <v>368</v>
      </c>
      <c r="D82" s="58" t="s">
        <v>367</v>
      </c>
      <c r="E82" s="58" t="s">
        <v>298</v>
      </c>
      <c r="F82" s="58" t="s">
        <v>297</v>
      </c>
      <c r="G82" s="31" t="s">
        <v>353</v>
      </c>
      <c r="H82" s="32"/>
    </row>
    <row r="83" spans="1:8" ht="16.5" thickBot="1" x14ac:dyDescent="0.3">
      <c r="A83" s="40"/>
      <c r="B83" s="29"/>
      <c r="C83" s="59"/>
      <c r="D83" s="59"/>
      <c r="E83" s="59"/>
      <c r="F83" s="59"/>
      <c r="G83" s="13" t="s">
        <v>349</v>
      </c>
      <c r="H83" s="14">
        <v>5</v>
      </c>
    </row>
    <row r="84" spans="1:8" x14ac:dyDescent="0.25">
      <c r="A84" s="40"/>
      <c r="B84" s="29"/>
      <c r="C84" s="59"/>
      <c r="D84" s="59"/>
      <c r="E84" s="59"/>
      <c r="F84" s="59"/>
      <c r="G84" s="31" t="s">
        <v>348</v>
      </c>
      <c r="H84" s="32"/>
    </row>
    <row r="85" spans="1:8" ht="31.5" x14ac:dyDescent="0.25">
      <c r="A85" s="40"/>
      <c r="B85" s="29"/>
      <c r="C85" s="59"/>
      <c r="D85" s="59"/>
      <c r="E85" s="59"/>
      <c r="F85" s="59"/>
      <c r="G85" s="13" t="s">
        <v>366</v>
      </c>
      <c r="H85" s="14">
        <v>5</v>
      </c>
    </row>
    <row r="86" spans="1:8" x14ac:dyDescent="0.25">
      <c r="A86" s="40"/>
      <c r="B86" s="29"/>
      <c r="C86" s="59"/>
      <c r="D86" s="59"/>
      <c r="E86" s="59"/>
      <c r="F86" s="59"/>
      <c r="G86" s="13" t="s">
        <v>365</v>
      </c>
      <c r="H86" s="14">
        <v>12</v>
      </c>
    </row>
    <row r="87" spans="1:8" ht="16.5" thickBot="1" x14ac:dyDescent="0.3">
      <c r="A87" s="40"/>
      <c r="B87" s="29"/>
      <c r="C87" s="60"/>
      <c r="D87" s="60"/>
      <c r="E87" s="60"/>
      <c r="F87" s="60"/>
      <c r="G87" s="33" t="s">
        <v>8</v>
      </c>
      <c r="H87" s="35">
        <f>SUM(H83:H83,H85:H86,)</f>
        <v>22</v>
      </c>
    </row>
    <row r="88" spans="1:8" ht="249.95" customHeight="1" thickBot="1" x14ac:dyDescent="0.3">
      <c r="A88" s="41"/>
      <c r="B88" s="30"/>
      <c r="C88" s="37" t="s">
        <v>364</v>
      </c>
      <c r="D88" s="37"/>
      <c r="E88" s="37"/>
      <c r="F88" s="38"/>
      <c r="G88" s="34"/>
      <c r="H88" s="36"/>
    </row>
    <row r="89" spans="1:8" x14ac:dyDescent="0.25">
      <c r="A89" s="39">
        <v>10</v>
      </c>
      <c r="B89" s="28" t="s">
        <v>363</v>
      </c>
      <c r="C89" s="58" t="s">
        <v>362</v>
      </c>
      <c r="D89" s="58" t="s">
        <v>361</v>
      </c>
      <c r="E89" s="58" t="s">
        <v>201</v>
      </c>
      <c r="F89" s="58" t="s">
        <v>304</v>
      </c>
      <c r="G89" s="31" t="s">
        <v>360</v>
      </c>
      <c r="H89" s="32"/>
    </row>
    <row r="90" spans="1:8" ht="16.5" thickBot="1" x14ac:dyDescent="0.3">
      <c r="A90" s="40"/>
      <c r="B90" s="29"/>
      <c r="C90" s="59"/>
      <c r="D90" s="59"/>
      <c r="E90" s="59"/>
      <c r="F90" s="59"/>
      <c r="G90" s="13" t="s">
        <v>359</v>
      </c>
      <c r="H90" s="14">
        <v>25</v>
      </c>
    </row>
    <row r="91" spans="1:8" x14ac:dyDescent="0.25">
      <c r="A91" s="40"/>
      <c r="B91" s="29"/>
      <c r="C91" s="59"/>
      <c r="D91" s="59"/>
      <c r="E91" s="59"/>
      <c r="F91" s="59"/>
      <c r="G91" s="31" t="s">
        <v>358</v>
      </c>
      <c r="H91" s="32"/>
    </row>
    <row r="92" spans="1:8" x14ac:dyDescent="0.25">
      <c r="A92" s="40"/>
      <c r="B92" s="29"/>
      <c r="C92" s="59"/>
      <c r="D92" s="59"/>
      <c r="E92" s="59"/>
      <c r="F92" s="59"/>
      <c r="G92" s="13" t="s">
        <v>357</v>
      </c>
      <c r="H92" s="14">
        <v>6</v>
      </c>
    </row>
    <row r="93" spans="1:8" ht="31.5" x14ac:dyDescent="0.25">
      <c r="A93" s="40"/>
      <c r="B93" s="29"/>
      <c r="C93" s="59"/>
      <c r="D93" s="59"/>
      <c r="E93" s="59"/>
      <c r="F93" s="59"/>
      <c r="G93" s="13" t="s">
        <v>356</v>
      </c>
      <c r="H93" s="14">
        <v>6</v>
      </c>
    </row>
    <row r="94" spans="1:8" x14ac:dyDescent="0.25">
      <c r="A94" s="40"/>
      <c r="B94" s="29"/>
      <c r="C94" s="59"/>
      <c r="D94" s="59"/>
      <c r="E94" s="59"/>
      <c r="F94" s="59"/>
      <c r="G94" s="13" t="s">
        <v>355</v>
      </c>
      <c r="H94" s="14">
        <v>6</v>
      </c>
    </row>
    <row r="95" spans="1:8" ht="16.5" thickBot="1" x14ac:dyDescent="0.3">
      <c r="A95" s="40"/>
      <c r="B95" s="29"/>
      <c r="C95" s="59"/>
      <c r="D95" s="59"/>
      <c r="E95" s="59"/>
      <c r="F95" s="59"/>
      <c r="G95" s="13" t="s">
        <v>354</v>
      </c>
      <c r="H95" s="14">
        <v>4</v>
      </c>
    </row>
    <row r="96" spans="1:8" x14ac:dyDescent="0.25">
      <c r="A96" s="40"/>
      <c r="B96" s="29"/>
      <c r="C96" s="59"/>
      <c r="D96" s="59"/>
      <c r="E96" s="59"/>
      <c r="F96" s="59"/>
      <c r="G96" s="31" t="s">
        <v>353</v>
      </c>
      <c r="H96" s="32"/>
    </row>
    <row r="97" spans="1:8" ht="31.5" x14ac:dyDescent="0.25">
      <c r="A97" s="40"/>
      <c r="B97" s="29"/>
      <c r="C97" s="59"/>
      <c r="D97" s="59"/>
      <c r="E97" s="59"/>
      <c r="F97" s="59"/>
      <c r="G97" s="13" t="s">
        <v>352</v>
      </c>
      <c r="H97" s="14">
        <v>3</v>
      </c>
    </row>
    <row r="98" spans="1:8" ht="31.5" x14ac:dyDescent="0.25">
      <c r="A98" s="40"/>
      <c r="B98" s="29"/>
      <c r="C98" s="59"/>
      <c r="D98" s="59"/>
      <c r="E98" s="59"/>
      <c r="F98" s="59"/>
      <c r="G98" s="13" t="s">
        <v>351</v>
      </c>
      <c r="H98" s="14">
        <v>9</v>
      </c>
    </row>
    <row r="99" spans="1:8" x14ac:dyDescent="0.25">
      <c r="A99" s="40"/>
      <c r="B99" s="29"/>
      <c r="C99" s="59"/>
      <c r="D99" s="59"/>
      <c r="E99" s="59"/>
      <c r="F99" s="59"/>
      <c r="G99" s="13" t="s">
        <v>350</v>
      </c>
      <c r="H99" s="14">
        <v>12</v>
      </c>
    </row>
    <row r="100" spans="1:8" ht="16.5" thickBot="1" x14ac:dyDescent="0.3">
      <c r="A100" s="40"/>
      <c r="B100" s="29"/>
      <c r="C100" s="59"/>
      <c r="D100" s="59"/>
      <c r="E100" s="59"/>
      <c r="F100" s="59"/>
      <c r="G100" s="13" t="s">
        <v>349</v>
      </c>
      <c r="H100" s="14">
        <v>11</v>
      </c>
    </row>
    <row r="101" spans="1:8" x14ac:dyDescent="0.25">
      <c r="A101" s="40"/>
      <c r="B101" s="29"/>
      <c r="C101" s="59"/>
      <c r="D101" s="59"/>
      <c r="E101" s="59"/>
      <c r="F101" s="59"/>
      <c r="G101" s="31" t="s">
        <v>348</v>
      </c>
      <c r="H101" s="32"/>
    </row>
    <row r="102" spans="1:8" x14ac:dyDescent="0.25">
      <c r="A102" s="40"/>
      <c r="B102" s="29"/>
      <c r="C102" s="59"/>
      <c r="D102" s="59"/>
      <c r="E102" s="59"/>
      <c r="F102" s="59"/>
      <c r="G102" s="13" t="s">
        <v>347</v>
      </c>
      <c r="H102" s="14">
        <v>6</v>
      </c>
    </row>
    <row r="103" spans="1:8" ht="16.5" thickBot="1" x14ac:dyDescent="0.3">
      <c r="A103" s="40"/>
      <c r="B103" s="29"/>
      <c r="C103" s="60"/>
      <c r="D103" s="60"/>
      <c r="E103" s="60"/>
      <c r="F103" s="60"/>
      <c r="G103" s="33" t="s">
        <v>8</v>
      </c>
      <c r="H103" s="35">
        <f>SUM(H90:H90,H92:H95,H97:H100,H102:H102,)</f>
        <v>88</v>
      </c>
    </row>
    <row r="104" spans="1:8" ht="249.95" customHeight="1" thickBot="1" x14ac:dyDescent="0.3">
      <c r="A104" s="41"/>
      <c r="B104" s="30"/>
      <c r="C104" s="37" t="s">
        <v>346</v>
      </c>
      <c r="D104" s="37"/>
      <c r="E104" s="37"/>
      <c r="F104" s="38"/>
      <c r="G104" s="34"/>
      <c r="H104" s="36"/>
    </row>
    <row r="105" spans="1:8" ht="16.5" thickBot="1" x14ac:dyDescent="0.3">
      <c r="A105" s="61" t="s">
        <v>213</v>
      </c>
      <c r="B105" s="62"/>
      <c r="C105" s="62"/>
      <c r="D105" s="62"/>
      <c r="E105" s="63"/>
      <c r="F105" s="55">
        <f>H103+H87+H80+H74+H63+H53+H38+H31+H22+H10</f>
        <v>341</v>
      </c>
      <c r="G105" s="56"/>
      <c r="H105" s="57"/>
    </row>
    <row r="106" spans="1:8" ht="300" customHeight="1" thickBot="1" x14ac:dyDescent="0.3">
      <c r="A106" s="47" t="s">
        <v>9</v>
      </c>
      <c r="B106" s="48"/>
      <c r="C106" s="49" t="s">
        <v>459</v>
      </c>
      <c r="D106" s="50"/>
      <c r="E106" s="50"/>
      <c r="F106" s="51"/>
      <c r="G106" s="15" t="s">
        <v>345</v>
      </c>
      <c r="H106" s="16" t="s">
        <v>211</v>
      </c>
    </row>
    <row r="107" spans="1:8" ht="300" customHeight="1" thickBot="1" x14ac:dyDescent="0.3">
      <c r="A107" s="47" t="s">
        <v>9</v>
      </c>
      <c r="B107" s="48"/>
      <c r="C107" s="49" t="s">
        <v>460</v>
      </c>
      <c r="D107" s="50"/>
      <c r="E107" s="50"/>
      <c r="F107" s="51"/>
      <c r="G107" s="15" t="s">
        <v>344</v>
      </c>
      <c r="H107" s="16" t="s">
        <v>343</v>
      </c>
    </row>
  </sheetData>
  <sheetProtection algorithmName="SHA-512" hashValue="BuJXY0dnqAUIVOzQ8L92dfEvtIQ8OfnSt65pgO0OYgNojAWCCfA2HCt/xLeyaTjmc2ptcFbs9RisB276rWX/+g==" saltValue="FyK/o4NJ4qRD9w6zddMV3Q==" spinCount="100000" sheet="1" formatCells="0" formatColumns="0" formatRows="0" insertColumns="0" insertRows="0" autoFilter="0"/>
  <autoFilter ref="A1:H443" xr:uid="{00000000-0009-0000-0000-000000000000}"/>
  <mergeCells count="120">
    <mergeCell ref="H103:H104"/>
    <mergeCell ref="C104:F104"/>
    <mergeCell ref="C89:C103"/>
    <mergeCell ref="D89:D103"/>
    <mergeCell ref="E89:E103"/>
    <mergeCell ref="F89:F103"/>
    <mergeCell ref="B89:B104"/>
    <mergeCell ref="G89:H89"/>
    <mergeCell ref="G91:H91"/>
    <mergeCell ref="G96:H96"/>
    <mergeCell ref="G101:H101"/>
    <mergeCell ref="G103:G104"/>
    <mergeCell ref="G82:H82"/>
    <mergeCell ref="G84:H84"/>
    <mergeCell ref="G87:G88"/>
    <mergeCell ref="H87:H88"/>
    <mergeCell ref="C88:F88"/>
    <mergeCell ref="C82:C87"/>
    <mergeCell ref="D82:D87"/>
    <mergeCell ref="E82:E87"/>
    <mergeCell ref="F82:F87"/>
    <mergeCell ref="G76:H76"/>
    <mergeCell ref="G78:H78"/>
    <mergeCell ref="G80:G81"/>
    <mergeCell ref="H80:H81"/>
    <mergeCell ref="C81:F81"/>
    <mergeCell ref="C76:C80"/>
    <mergeCell ref="D76:D80"/>
    <mergeCell ref="E76:E80"/>
    <mergeCell ref="F76:F80"/>
    <mergeCell ref="G65:H65"/>
    <mergeCell ref="G67:H67"/>
    <mergeCell ref="G74:G75"/>
    <mergeCell ref="H74:H75"/>
    <mergeCell ref="C75:F75"/>
    <mergeCell ref="C65:C74"/>
    <mergeCell ref="D65:D74"/>
    <mergeCell ref="E65:E74"/>
    <mergeCell ref="F65:F74"/>
    <mergeCell ref="H53:H54"/>
    <mergeCell ref="C54:F54"/>
    <mergeCell ref="C40:C53"/>
    <mergeCell ref="D40:D53"/>
    <mergeCell ref="E40:E53"/>
    <mergeCell ref="F40:F53"/>
    <mergeCell ref="G55:H55"/>
    <mergeCell ref="G58:H58"/>
    <mergeCell ref="G63:G64"/>
    <mergeCell ref="H63:H64"/>
    <mergeCell ref="C64:F64"/>
    <mergeCell ref="C55:C63"/>
    <mergeCell ref="D55:D63"/>
    <mergeCell ref="E55:E63"/>
    <mergeCell ref="F55:F63"/>
    <mergeCell ref="A2:A11"/>
    <mergeCell ref="A12:A23"/>
    <mergeCell ref="A24:A32"/>
    <mergeCell ref="A33:A39"/>
    <mergeCell ref="A40:A54"/>
    <mergeCell ref="A55:A64"/>
    <mergeCell ref="E2:E10"/>
    <mergeCell ref="F2:F10"/>
    <mergeCell ref="B12:B23"/>
    <mergeCell ref="C39:F39"/>
    <mergeCell ref="C33:C38"/>
    <mergeCell ref="D33:D38"/>
    <mergeCell ref="E33:E38"/>
    <mergeCell ref="F33:F38"/>
    <mergeCell ref="B24:B32"/>
    <mergeCell ref="B33:B39"/>
    <mergeCell ref="B55:B64"/>
    <mergeCell ref="B40:B54"/>
    <mergeCell ref="G12:H12"/>
    <mergeCell ref="G14:H14"/>
    <mergeCell ref="G20:H20"/>
    <mergeCell ref="A89:A104"/>
    <mergeCell ref="B2:B11"/>
    <mergeCell ref="G2:H2"/>
    <mergeCell ref="G6:H6"/>
    <mergeCell ref="G8:H8"/>
    <mergeCell ref="G10:G11"/>
    <mergeCell ref="H10:H11"/>
    <mergeCell ref="C11:F11"/>
    <mergeCell ref="C2:C10"/>
    <mergeCell ref="D2:D10"/>
    <mergeCell ref="G22:G23"/>
    <mergeCell ref="H22:H23"/>
    <mergeCell ref="C23:F23"/>
    <mergeCell ref="C12:C22"/>
    <mergeCell ref="D12:D22"/>
    <mergeCell ref="E12:E22"/>
    <mergeCell ref="F12:F22"/>
    <mergeCell ref="F24:F31"/>
    <mergeCell ref="G33:H33"/>
    <mergeCell ref="G38:G39"/>
    <mergeCell ref="H38:H39"/>
    <mergeCell ref="A105:E105"/>
    <mergeCell ref="F105:H105"/>
    <mergeCell ref="A106:B106"/>
    <mergeCell ref="C106:F106"/>
    <mergeCell ref="A107:B107"/>
    <mergeCell ref="C107:F107"/>
    <mergeCell ref="G24:H24"/>
    <mergeCell ref="G27:H27"/>
    <mergeCell ref="G29:H29"/>
    <mergeCell ref="G31:G32"/>
    <mergeCell ref="H31:H32"/>
    <mergeCell ref="C32:F32"/>
    <mergeCell ref="C24:C31"/>
    <mergeCell ref="D24:D31"/>
    <mergeCell ref="E24:E31"/>
    <mergeCell ref="A65:A75"/>
    <mergeCell ref="A76:A81"/>
    <mergeCell ref="A82:A88"/>
    <mergeCell ref="B65:B75"/>
    <mergeCell ref="B76:B81"/>
    <mergeCell ref="B82:B88"/>
    <mergeCell ref="G40:H40"/>
    <mergeCell ref="G44:H44"/>
    <mergeCell ref="G53:G5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AF7A2-F089-4C29-86C0-944A1367610E}">
  <dimension ref="A1:H65"/>
  <sheetViews>
    <sheetView zoomScale="85" zoomScaleNormal="85" workbookViewId="0">
      <pane ySplit="1" topLeftCell="A2" activePane="bottomLeft" state="frozen"/>
      <selection pane="bottomLeft" activeCell="N13" sqref="N13"/>
    </sheetView>
  </sheetViews>
  <sheetFormatPr defaultColWidth="9.140625" defaultRowHeight="15.75" x14ac:dyDescent="0.25"/>
  <cols>
    <col min="1" max="1" width="11.5703125" style="3" customWidth="1"/>
    <col min="2" max="2" width="21.71093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9" width="54.57031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2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9">
        <v>1</v>
      </c>
      <c r="B2" s="28" t="s">
        <v>432</v>
      </c>
      <c r="C2" s="58" t="s">
        <v>456</v>
      </c>
      <c r="D2" s="58" t="s">
        <v>267</v>
      </c>
      <c r="E2" s="58" t="s">
        <v>266</v>
      </c>
      <c r="F2" s="58" t="s">
        <v>265</v>
      </c>
      <c r="G2" s="31" t="s">
        <v>435</v>
      </c>
      <c r="H2" s="32"/>
    </row>
    <row r="3" spans="1:8" x14ac:dyDescent="0.25">
      <c r="A3" s="40"/>
      <c r="B3" s="29"/>
      <c r="C3" s="59"/>
      <c r="D3" s="59"/>
      <c r="E3" s="59"/>
      <c r="F3" s="59"/>
      <c r="G3" s="13" t="s">
        <v>99</v>
      </c>
      <c r="H3" s="14">
        <v>7</v>
      </c>
    </row>
    <row r="4" spans="1:8" x14ac:dyDescent="0.25">
      <c r="A4" s="40"/>
      <c r="B4" s="29"/>
      <c r="C4" s="59"/>
      <c r="D4" s="59"/>
      <c r="E4" s="59"/>
      <c r="F4" s="59"/>
      <c r="G4" s="13" t="s">
        <v>98</v>
      </c>
      <c r="H4" s="14">
        <v>9</v>
      </c>
    </row>
    <row r="5" spans="1:8" ht="16.5" thickBot="1" x14ac:dyDescent="0.3">
      <c r="A5" s="40"/>
      <c r="B5" s="29"/>
      <c r="C5" s="59"/>
      <c r="D5" s="59"/>
      <c r="E5" s="59"/>
      <c r="F5" s="59"/>
      <c r="G5" s="13" t="s">
        <v>215</v>
      </c>
      <c r="H5" s="14">
        <v>6</v>
      </c>
    </row>
    <row r="6" spans="1:8" x14ac:dyDescent="0.25">
      <c r="A6" s="40"/>
      <c r="B6" s="29"/>
      <c r="C6" s="59"/>
      <c r="D6" s="59"/>
      <c r="E6" s="59"/>
      <c r="F6" s="59"/>
      <c r="G6" s="31" t="s">
        <v>428</v>
      </c>
      <c r="H6" s="32"/>
    </row>
    <row r="7" spans="1:8" ht="16.5" thickBot="1" x14ac:dyDescent="0.3">
      <c r="A7" s="40"/>
      <c r="B7" s="29"/>
      <c r="C7" s="59"/>
      <c r="D7" s="59"/>
      <c r="E7" s="59"/>
      <c r="F7" s="59"/>
      <c r="G7" s="13" t="s">
        <v>103</v>
      </c>
      <c r="H7" s="14">
        <v>5</v>
      </c>
    </row>
    <row r="8" spans="1:8" x14ac:dyDescent="0.25">
      <c r="A8" s="40"/>
      <c r="B8" s="29"/>
      <c r="C8" s="59"/>
      <c r="D8" s="59"/>
      <c r="E8" s="59"/>
      <c r="F8" s="59"/>
      <c r="G8" s="31" t="s">
        <v>421</v>
      </c>
      <c r="H8" s="32"/>
    </row>
    <row r="9" spans="1:8" ht="31.5" x14ac:dyDescent="0.25">
      <c r="A9" s="40"/>
      <c r="B9" s="29"/>
      <c r="C9" s="59"/>
      <c r="D9" s="59"/>
      <c r="E9" s="59"/>
      <c r="F9" s="59"/>
      <c r="G9" s="13" t="s">
        <v>217</v>
      </c>
      <c r="H9" s="14">
        <v>2</v>
      </c>
    </row>
    <row r="10" spans="1:8" ht="48" thickBot="1" x14ac:dyDescent="0.3">
      <c r="A10" s="40"/>
      <c r="B10" s="29"/>
      <c r="C10" s="59"/>
      <c r="D10" s="59"/>
      <c r="E10" s="59"/>
      <c r="F10" s="59"/>
      <c r="G10" s="13" t="s">
        <v>450</v>
      </c>
      <c r="H10" s="14">
        <v>10</v>
      </c>
    </row>
    <row r="11" spans="1:8" x14ac:dyDescent="0.25">
      <c r="A11" s="40"/>
      <c r="B11" s="29"/>
      <c r="C11" s="59"/>
      <c r="D11" s="59"/>
      <c r="E11" s="59"/>
      <c r="F11" s="59"/>
      <c r="G11" s="31" t="s">
        <v>434</v>
      </c>
      <c r="H11" s="32"/>
    </row>
    <row r="12" spans="1:8" x14ac:dyDescent="0.25">
      <c r="A12" s="40"/>
      <c r="B12" s="29"/>
      <c r="C12" s="59"/>
      <c r="D12" s="59"/>
      <c r="E12" s="59"/>
      <c r="F12" s="59"/>
      <c r="G12" s="13" t="s">
        <v>130</v>
      </c>
      <c r="H12" s="14">
        <v>8</v>
      </c>
    </row>
    <row r="13" spans="1:8" ht="16.5" thickBot="1" x14ac:dyDescent="0.3">
      <c r="A13" s="40"/>
      <c r="B13" s="29"/>
      <c r="C13" s="60"/>
      <c r="D13" s="60"/>
      <c r="E13" s="60"/>
      <c r="F13" s="60"/>
      <c r="G13" s="33" t="s">
        <v>8</v>
      </c>
      <c r="H13" s="35">
        <f>SUM(H3:H5,H7:H7,H9:H10,H12:H12,)</f>
        <v>47</v>
      </c>
    </row>
    <row r="14" spans="1:8" ht="249.95" customHeight="1" thickBot="1" x14ac:dyDescent="0.3">
      <c r="A14" s="41"/>
      <c r="B14" s="30"/>
      <c r="C14" s="37" t="s">
        <v>455</v>
      </c>
      <c r="D14" s="37"/>
      <c r="E14" s="37"/>
      <c r="F14" s="38"/>
      <c r="G14" s="34"/>
      <c r="H14" s="36"/>
    </row>
    <row r="15" spans="1:8" x14ac:dyDescent="0.25">
      <c r="A15" s="39">
        <v>2</v>
      </c>
      <c r="B15" s="28" t="s">
        <v>426</v>
      </c>
      <c r="C15" s="58" t="s">
        <v>454</v>
      </c>
      <c r="D15" s="58" t="s">
        <v>453</v>
      </c>
      <c r="E15" s="58" t="s">
        <v>452</v>
      </c>
      <c r="F15" s="58" t="s">
        <v>451</v>
      </c>
      <c r="G15" s="31" t="s">
        <v>428</v>
      </c>
      <c r="H15" s="32"/>
    </row>
    <row r="16" spans="1:8" ht="16.5" thickBot="1" x14ac:dyDescent="0.3">
      <c r="A16" s="40"/>
      <c r="B16" s="29"/>
      <c r="C16" s="59"/>
      <c r="D16" s="59"/>
      <c r="E16" s="59"/>
      <c r="F16" s="59"/>
      <c r="G16" s="13" t="s">
        <v>440</v>
      </c>
      <c r="H16" s="14">
        <v>46</v>
      </c>
    </row>
    <row r="17" spans="1:8" x14ac:dyDescent="0.25">
      <c r="A17" s="40"/>
      <c r="B17" s="29"/>
      <c r="C17" s="59"/>
      <c r="D17" s="59"/>
      <c r="E17" s="59"/>
      <c r="F17" s="59"/>
      <c r="G17" s="31" t="s">
        <v>421</v>
      </c>
      <c r="H17" s="32"/>
    </row>
    <row r="18" spans="1:8" ht="31.5" x14ac:dyDescent="0.25">
      <c r="A18" s="40"/>
      <c r="B18" s="29"/>
      <c r="C18" s="59"/>
      <c r="D18" s="59"/>
      <c r="E18" s="59"/>
      <c r="F18" s="59"/>
      <c r="G18" s="13" t="s">
        <v>217</v>
      </c>
      <c r="H18" s="14">
        <v>4</v>
      </c>
    </row>
    <row r="19" spans="1:8" ht="47.25" x14ac:dyDescent="0.25">
      <c r="A19" s="40"/>
      <c r="B19" s="29"/>
      <c r="C19" s="59"/>
      <c r="D19" s="59"/>
      <c r="E19" s="59"/>
      <c r="F19" s="59"/>
      <c r="G19" s="13" t="s">
        <v>218</v>
      </c>
      <c r="H19" s="14">
        <v>8</v>
      </c>
    </row>
    <row r="20" spans="1:8" ht="48" thickBot="1" x14ac:dyDescent="0.3">
      <c r="A20" s="40"/>
      <c r="B20" s="29"/>
      <c r="C20" s="59"/>
      <c r="D20" s="59"/>
      <c r="E20" s="59"/>
      <c r="F20" s="59"/>
      <c r="G20" s="13" t="s">
        <v>450</v>
      </c>
      <c r="H20" s="14">
        <v>14</v>
      </c>
    </row>
    <row r="21" spans="1:8" x14ac:dyDescent="0.25">
      <c r="A21" s="40"/>
      <c r="B21" s="29"/>
      <c r="C21" s="59"/>
      <c r="D21" s="59"/>
      <c r="E21" s="59"/>
      <c r="F21" s="59"/>
      <c r="G21" s="31" t="s">
        <v>434</v>
      </c>
      <c r="H21" s="32"/>
    </row>
    <row r="22" spans="1:8" ht="47.25" x14ac:dyDescent="0.25">
      <c r="A22" s="40"/>
      <c r="B22" s="29"/>
      <c r="C22" s="59"/>
      <c r="D22" s="59"/>
      <c r="E22" s="59"/>
      <c r="F22" s="59"/>
      <c r="G22" s="13" t="s">
        <v>226</v>
      </c>
      <c r="H22" s="14">
        <v>8</v>
      </c>
    </row>
    <row r="23" spans="1:8" ht="31.5" x14ac:dyDescent="0.25">
      <c r="A23" s="40"/>
      <c r="B23" s="29"/>
      <c r="C23" s="59"/>
      <c r="D23" s="59"/>
      <c r="E23" s="59"/>
      <c r="F23" s="59"/>
      <c r="G23" s="13" t="s">
        <v>225</v>
      </c>
      <c r="H23" s="14">
        <v>23</v>
      </c>
    </row>
    <row r="24" spans="1:8" ht="16.5" thickBot="1" x14ac:dyDescent="0.3">
      <c r="A24" s="40"/>
      <c r="B24" s="29"/>
      <c r="C24" s="60"/>
      <c r="D24" s="60"/>
      <c r="E24" s="60"/>
      <c r="F24" s="60"/>
      <c r="G24" s="33" t="s">
        <v>8</v>
      </c>
      <c r="H24" s="35">
        <f>SUM(H16:H16,H18:H20,H22:H23,)</f>
        <v>103</v>
      </c>
    </row>
    <row r="25" spans="1:8" ht="249.95" customHeight="1" thickBot="1" x14ac:dyDescent="0.3">
      <c r="A25" s="41"/>
      <c r="B25" s="30"/>
      <c r="C25" s="37" t="s">
        <v>449</v>
      </c>
      <c r="D25" s="37"/>
      <c r="E25" s="37"/>
      <c r="F25" s="38"/>
      <c r="G25" s="34"/>
      <c r="H25" s="36"/>
    </row>
    <row r="26" spans="1:8" x14ac:dyDescent="0.25">
      <c r="A26" s="39">
        <v>3</v>
      </c>
      <c r="B26" s="28" t="s">
        <v>432</v>
      </c>
      <c r="C26" s="58" t="s">
        <v>448</v>
      </c>
      <c r="D26" s="58" t="s">
        <v>447</v>
      </c>
      <c r="E26" s="58" t="s">
        <v>446</v>
      </c>
      <c r="F26" s="58" t="s">
        <v>445</v>
      </c>
      <c r="G26" s="31" t="s">
        <v>428</v>
      </c>
      <c r="H26" s="32"/>
    </row>
    <row r="27" spans="1:8" ht="16.5" thickBot="1" x14ac:dyDescent="0.3">
      <c r="A27" s="40"/>
      <c r="B27" s="29"/>
      <c r="C27" s="59"/>
      <c r="D27" s="59"/>
      <c r="E27" s="59"/>
      <c r="F27" s="59"/>
      <c r="G27" s="13" t="s">
        <v>103</v>
      </c>
      <c r="H27" s="14">
        <v>15</v>
      </c>
    </row>
    <row r="28" spans="1:8" x14ac:dyDescent="0.25">
      <c r="A28" s="40"/>
      <c r="B28" s="29"/>
      <c r="C28" s="59"/>
      <c r="D28" s="59"/>
      <c r="E28" s="59"/>
      <c r="F28" s="59"/>
      <c r="G28" s="31" t="s">
        <v>434</v>
      </c>
      <c r="H28" s="32"/>
    </row>
    <row r="29" spans="1:8" x14ac:dyDescent="0.25">
      <c r="A29" s="40"/>
      <c r="B29" s="29"/>
      <c r="C29" s="59"/>
      <c r="D29" s="59"/>
      <c r="E29" s="59"/>
      <c r="F29" s="59"/>
      <c r="G29" s="13" t="s">
        <v>130</v>
      </c>
      <c r="H29" s="14">
        <v>8</v>
      </c>
    </row>
    <row r="30" spans="1:8" ht="155.25" customHeight="1" thickBot="1" x14ac:dyDescent="0.3">
      <c r="A30" s="40"/>
      <c r="B30" s="29"/>
      <c r="C30" s="60"/>
      <c r="D30" s="60"/>
      <c r="E30" s="60"/>
      <c r="F30" s="60"/>
      <c r="G30" s="33" t="s">
        <v>8</v>
      </c>
      <c r="H30" s="35">
        <f>SUM(H27:H27,H29:H29,)</f>
        <v>23</v>
      </c>
    </row>
    <row r="31" spans="1:8" ht="249.95" customHeight="1" thickBot="1" x14ac:dyDescent="0.3">
      <c r="A31" s="41"/>
      <c r="B31" s="30"/>
      <c r="C31" s="37" t="s">
        <v>444</v>
      </c>
      <c r="D31" s="37"/>
      <c r="E31" s="37"/>
      <c r="F31" s="38"/>
      <c r="G31" s="34"/>
      <c r="H31" s="36"/>
    </row>
    <row r="32" spans="1:8" x14ac:dyDescent="0.25">
      <c r="A32" s="39">
        <v>4</v>
      </c>
      <c r="B32" s="28" t="s">
        <v>426</v>
      </c>
      <c r="C32" s="58" t="s">
        <v>443</v>
      </c>
      <c r="D32" s="58" t="s">
        <v>442</v>
      </c>
      <c r="E32" s="58" t="s">
        <v>441</v>
      </c>
      <c r="F32" s="58" t="s">
        <v>41</v>
      </c>
      <c r="G32" s="31" t="s">
        <v>428</v>
      </c>
      <c r="H32" s="32"/>
    </row>
    <row r="33" spans="1:8" ht="16.5" thickBot="1" x14ac:dyDescent="0.3">
      <c r="A33" s="40"/>
      <c r="B33" s="29"/>
      <c r="C33" s="59"/>
      <c r="D33" s="59"/>
      <c r="E33" s="59"/>
      <c r="F33" s="59"/>
      <c r="G33" s="13" t="s">
        <v>440</v>
      </c>
      <c r="H33" s="14">
        <v>47</v>
      </c>
    </row>
    <row r="34" spans="1:8" x14ac:dyDescent="0.25">
      <c r="A34" s="40"/>
      <c r="B34" s="29"/>
      <c r="C34" s="59"/>
      <c r="D34" s="59"/>
      <c r="E34" s="59"/>
      <c r="F34" s="59"/>
      <c r="G34" s="31" t="s">
        <v>434</v>
      </c>
      <c r="H34" s="32"/>
    </row>
    <row r="35" spans="1:8" x14ac:dyDescent="0.25">
      <c r="A35" s="40"/>
      <c r="B35" s="29"/>
      <c r="C35" s="59"/>
      <c r="D35" s="59"/>
      <c r="E35" s="59"/>
      <c r="F35" s="59"/>
      <c r="G35" s="13" t="s">
        <v>130</v>
      </c>
      <c r="H35" s="14">
        <v>7</v>
      </c>
    </row>
    <row r="36" spans="1:8" ht="47.25" x14ac:dyDescent="0.25">
      <c r="A36" s="40"/>
      <c r="B36" s="29"/>
      <c r="C36" s="59"/>
      <c r="D36" s="59"/>
      <c r="E36" s="59"/>
      <c r="F36" s="59"/>
      <c r="G36" s="13" t="s">
        <v>226</v>
      </c>
      <c r="H36" s="14">
        <v>8</v>
      </c>
    </row>
    <row r="37" spans="1:8" ht="31.5" x14ac:dyDescent="0.25">
      <c r="A37" s="40"/>
      <c r="B37" s="29"/>
      <c r="C37" s="59"/>
      <c r="D37" s="59"/>
      <c r="E37" s="59"/>
      <c r="F37" s="59"/>
      <c r="G37" s="13" t="s">
        <v>225</v>
      </c>
      <c r="H37" s="14">
        <v>23</v>
      </c>
    </row>
    <row r="38" spans="1:8" ht="16.5" thickBot="1" x14ac:dyDescent="0.3">
      <c r="A38" s="40"/>
      <c r="B38" s="29"/>
      <c r="C38" s="60"/>
      <c r="D38" s="60"/>
      <c r="E38" s="60"/>
      <c r="F38" s="60"/>
      <c r="G38" s="33" t="s">
        <v>8</v>
      </c>
      <c r="H38" s="35">
        <f>SUM(H33:H33,H35:H37,)</f>
        <v>85</v>
      </c>
    </row>
    <row r="39" spans="1:8" ht="249.95" customHeight="1" thickBot="1" x14ac:dyDescent="0.3">
      <c r="A39" s="41"/>
      <c r="B39" s="30"/>
      <c r="C39" s="37" t="s">
        <v>439</v>
      </c>
      <c r="D39" s="37"/>
      <c r="E39" s="37"/>
      <c r="F39" s="38"/>
      <c r="G39" s="34"/>
      <c r="H39" s="36"/>
    </row>
    <row r="40" spans="1:8" x14ac:dyDescent="0.25">
      <c r="A40" s="39">
        <v>5</v>
      </c>
      <c r="B40" s="28" t="s">
        <v>432</v>
      </c>
      <c r="C40" s="58" t="s">
        <v>438</v>
      </c>
      <c r="D40" s="58" t="s">
        <v>164</v>
      </c>
      <c r="E40" s="58" t="s">
        <v>437</v>
      </c>
      <c r="F40" s="58" t="s">
        <v>436</v>
      </c>
      <c r="G40" s="31" t="s">
        <v>435</v>
      </c>
      <c r="H40" s="32"/>
    </row>
    <row r="41" spans="1:8" x14ac:dyDescent="0.25">
      <c r="A41" s="40"/>
      <c r="B41" s="29"/>
      <c r="C41" s="59"/>
      <c r="D41" s="59"/>
      <c r="E41" s="59"/>
      <c r="F41" s="59"/>
      <c r="G41" s="13" t="s">
        <v>99</v>
      </c>
      <c r="H41" s="14">
        <v>14</v>
      </c>
    </row>
    <row r="42" spans="1:8" x14ac:dyDescent="0.25">
      <c r="A42" s="40"/>
      <c r="B42" s="29"/>
      <c r="C42" s="59"/>
      <c r="D42" s="59"/>
      <c r="E42" s="59"/>
      <c r="F42" s="59"/>
      <c r="G42" s="13" t="s">
        <v>98</v>
      </c>
      <c r="H42" s="14">
        <v>12</v>
      </c>
    </row>
    <row r="43" spans="1:8" ht="16.5" thickBot="1" x14ac:dyDescent="0.3">
      <c r="A43" s="40"/>
      <c r="B43" s="29"/>
      <c r="C43" s="59"/>
      <c r="D43" s="59"/>
      <c r="E43" s="59"/>
      <c r="F43" s="59"/>
      <c r="G43" s="13" t="s">
        <v>215</v>
      </c>
      <c r="H43" s="14">
        <v>14</v>
      </c>
    </row>
    <row r="44" spans="1:8" x14ac:dyDescent="0.25">
      <c r="A44" s="40"/>
      <c r="B44" s="29"/>
      <c r="C44" s="59"/>
      <c r="D44" s="59"/>
      <c r="E44" s="59"/>
      <c r="F44" s="59"/>
      <c r="G44" s="31" t="s">
        <v>428</v>
      </c>
      <c r="H44" s="32"/>
    </row>
    <row r="45" spans="1:8" ht="16.5" thickBot="1" x14ac:dyDescent="0.3">
      <c r="A45" s="40"/>
      <c r="B45" s="29"/>
      <c r="C45" s="59"/>
      <c r="D45" s="59"/>
      <c r="E45" s="59"/>
      <c r="F45" s="59"/>
      <c r="G45" s="13" t="s">
        <v>103</v>
      </c>
      <c r="H45" s="14">
        <v>5</v>
      </c>
    </row>
    <row r="46" spans="1:8" x14ac:dyDescent="0.25">
      <c r="A46" s="40"/>
      <c r="B46" s="29"/>
      <c r="C46" s="59"/>
      <c r="D46" s="59"/>
      <c r="E46" s="59"/>
      <c r="F46" s="59"/>
      <c r="G46" s="31" t="s">
        <v>421</v>
      </c>
      <c r="H46" s="32"/>
    </row>
    <row r="47" spans="1:8" ht="32.25" thickBot="1" x14ac:dyDescent="0.3">
      <c r="A47" s="40"/>
      <c r="B47" s="29"/>
      <c r="C47" s="59"/>
      <c r="D47" s="59"/>
      <c r="E47" s="59"/>
      <c r="F47" s="59"/>
      <c r="G47" s="13" t="s">
        <v>217</v>
      </c>
      <c r="H47" s="14">
        <v>4</v>
      </c>
    </row>
    <row r="48" spans="1:8" x14ac:dyDescent="0.25">
      <c r="A48" s="40"/>
      <c r="B48" s="29"/>
      <c r="C48" s="59"/>
      <c r="D48" s="59"/>
      <c r="E48" s="59"/>
      <c r="F48" s="59"/>
      <c r="G48" s="31" t="s">
        <v>434</v>
      </c>
      <c r="H48" s="32"/>
    </row>
    <row r="49" spans="1:8" x14ac:dyDescent="0.25">
      <c r="A49" s="40"/>
      <c r="B49" s="29"/>
      <c r="C49" s="59"/>
      <c r="D49" s="59"/>
      <c r="E49" s="59"/>
      <c r="F49" s="59"/>
      <c r="G49" s="13" t="s">
        <v>130</v>
      </c>
      <c r="H49" s="14">
        <v>8</v>
      </c>
    </row>
    <row r="50" spans="1:8" ht="16.5" thickBot="1" x14ac:dyDescent="0.3">
      <c r="A50" s="40"/>
      <c r="B50" s="29"/>
      <c r="C50" s="60"/>
      <c r="D50" s="60"/>
      <c r="E50" s="60"/>
      <c r="F50" s="60"/>
      <c r="G50" s="33" t="s">
        <v>8</v>
      </c>
      <c r="H50" s="35">
        <f>SUM(H41:H43,H45:H45,H47:H47,H49:H49,)</f>
        <v>57</v>
      </c>
    </row>
    <row r="51" spans="1:8" ht="249.95" customHeight="1" thickBot="1" x14ac:dyDescent="0.3">
      <c r="A51" s="41"/>
      <c r="B51" s="30"/>
      <c r="C51" s="37" t="s">
        <v>433</v>
      </c>
      <c r="D51" s="37"/>
      <c r="E51" s="37"/>
      <c r="F51" s="38"/>
      <c r="G51" s="34"/>
      <c r="H51" s="36"/>
    </row>
    <row r="52" spans="1:8" x14ac:dyDescent="0.25">
      <c r="A52" s="39">
        <v>6</v>
      </c>
      <c r="B52" s="28" t="s">
        <v>432</v>
      </c>
      <c r="C52" s="58" t="s">
        <v>431</v>
      </c>
      <c r="D52" s="58" t="s">
        <v>430</v>
      </c>
      <c r="E52" s="58" t="s">
        <v>429</v>
      </c>
      <c r="F52" s="58" t="s">
        <v>188</v>
      </c>
      <c r="G52" s="31" t="s">
        <v>428</v>
      </c>
      <c r="H52" s="32"/>
    </row>
    <row r="53" spans="1:8" ht="16.5" thickBot="1" x14ac:dyDescent="0.3">
      <c r="A53" s="40"/>
      <c r="B53" s="29"/>
      <c r="C53" s="59"/>
      <c r="D53" s="59"/>
      <c r="E53" s="59"/>
      <c r="F53" s="59"/>
      <c r="G53" s="13" t="s">
        <v>103</v>
      </c>
      <c r="H53" s="14">
        <v>6</v>
      </c>
    </row>
    <row r="54" spans="1:8" x14ac:dyDescent="0.25">
      <c r="A54" s="40"/>
      <c r="B54" s="29"/>
      <c r="C54" s="59"/>
      <c r="D54" s="59"/>
      <c r="E54" s="59"/>
      <c r="F54" s="59"/>
      <c r="G54" s="31" t="s">
        <v>421</v>
      </c>
      <c r="H54" s="32"/>
    </row>
    <row r="55" spans="1:8" ht="47.25" x14ac:dyDescent="0.25">
      <c r="A55" s="40"/>
      <c r="B55" s="29"/>
      <c r="C55" s="59"/>
      <c r="D55" s="59"/>
      <c r="E55" s="59"/>
      <c r="F55" s="59"/>
      <c r="G55" s="13" t="s">
        <v>218</v>
      </c>
      <c r="H55" s="14">
        <v>8</v>
      </c>
    </row>
    <row r="56" spans="1:8" ht="16.5" thickBot="1" x14ac:dyDescent="0.3">
      <c r="A56" s="40"/>
      <c r="B56" s="29"/>
      <c r="C56" s="60"/>
      <c r="D56" s="60"/>
      <c r="E56" s="60"/>
      <c r="F56" s="60"/>
      <c r="G56" s="33" t="s">
        <v>8</v>
      </c>
      <c r="H56" s="35">
        <f>SUM(H53:H53,H55:H55,)</f>
        <v>14</v>
      </c>
    </row>
    <row r="57" spans="1:8" ht="249.95" customHeight="1" thickBot="1" x14ac:dyDescent="0.3">
      <c r="A57" s="41"/>
      <c r="B57" s="30"/>
      <c r="C57" s="37" t="s">
        <v>427</v>
      </c>
      <c r="D57" s="37"/>
      <c r="E57" s="37"/>
      <c r="F57" s="38"/>
      <c r="G57" s="34"/>
      <c r="H57" s="36"/>
    </row>
    <row r="58" spans="1:8" x14ac:dyDescent="0.25">
      <c r="A58" s="39">
        <v>7</v>
      </c>
      <c r="B58" s="28" t="s">
        <v>426</v>
      </c>
      <c r="C58" s="58" t="s">
        <v>425</v>
      </c>
      <c r="D58" s="58" t="s">
        <v>424</v>
      </c>
      <c r="E58" s="58" t="s">
        <v>423</v>
      </c>
      <c r="F58" s="58" t="s">
        <v>422</v>
      </c>
      <c r="G58" s="31" t="s">
        <v>421</v>
      </c>
      <c r="H58" s="32"/>
    </row>
    <row r="59" spans="1:8" ht="31.5" x14ac:dyDescent="0.25">
      <c r="A59" s="40"/>
      <c r="B59" s="29"/>
      <c r="C59" s="59"/>
      <c r="D59" s="59"/>
      <c r="E59" s="59"/>
      <c r="F59" s="59"/>
      <c r="G59" s="13" t="s">
        <v>217</v>
      </c>
      <c r="H59" s="14">
        <v>4</v>
      </c>
    </row>
    <row r="60" spans="1:8" ht="47.25" x14ac:dyDescent="0.25">
      <c r="A60" s="40"/>
      <c r="B60" s="29"/>
      <c r="C60" s="59"/>
      <c r="D60" s="59"/>
      <c r="E60" s="59"/>
      <c r="F60" s="59"/>
      <c r="G60" s="13" t="s">
        <v>218</v>
      </c>
      <c r="H60" s="14">
        <v>8</v>
      </c>
    </row>
    <row r="61" spans="1:8" ht="139.5" customHeight="1" thickBot="1" x14ac:dyDescent="0.3">
      <c r="A61" s="40"/>
      <c r="B61" s="29"/>
      <c r="C61" s="60"/>
      <c r="D61" s="60"/>
      <c r="E61" s="60"/>
      <c r="F61" s="60"/>
      <c r="G61" s="33" t="s">
        <v>8</v>
      </c>
      <c r="H61" s="35">
        <f>SUM(H59:H60,)</f>
        <v>12</v>
      </c>
    </row>
    <row r="62" spans="1:8" ht="249.95" customHeight="1" thickBot="1" x14ac:dyDescent="0.3">
      <c r="A62" s="41"/>
      <c r="B62" s="30"/>
      <c r="C62" s="37" t="s">
        <v>420</v>
      </c>
      <c r="D62" s="37"/>
      <c r="E62" s="37"/>
      <c r="F62" s="38"/>
      <c r="G62" s="34"/>
      <c r="H62" s="36"/>
    </row>
    <row r="63" spans="1:8" ht="16.5" thickBot="1" x14ac:dyDescent="0.3">
      <c r="A63" s="61" t="s">
        <v>213</v>
      </c>
      <c r="B63" s="62"/>
      <c r="C63" s="62"/>
      <c r="D63" s="62"/>
      <c r="E63" s="63"/>
      <c r="F63" s="55">
        <f>H61+H56+H50+H38+H30+H24+H13</f>
        <v>341</v>
      </c>
      <c r="G63" s="56"/>
      <c r="H63" s="57"/>
    </row>
    <row r="64" spans="1:8" ht="249.95" customHeight="1" thickBot="1" x14ac:dyDescent="0.3">
      <c r="A64" s="47" t="s">
        <v>9</v>
      </c>
      <c r="B64" s="48"/>
      <c r="C64" s="49" t="s">
        <v>461</v>
      </c>
      <c r="D64" s="50"/>
      <c r="E64" s="50"/>
      <c r="F64" s="51"/>
      <c r="G64" s="15" t="s">
        <v>419</v>
      </c>
      <c r="H64" s="16" t="s">
        <v>211</v>
      </c>
    </row>
    <row r="65" spans="1:8" ht="249.95" customHeight="1" thickBot="1" x14ac:dyDescent="0.3">
      <c r="A65" s="47" t="s">
        <v>9</v>
      </c>
      <c r="B65" s="48"/>
      <c r="C65" s="49" t="s">
        <v>462</v>
      </c>
      <c r="D65" s="50"/>
      <c r="E65" s="50"/>
      <c r="F65" s="51"/>
      <c r="G65" s="15" t="s">
        <v>418</v>
      </c>
      <c r="H65" s="16" t="s">
        <v>343</v>
      </c>
    </row>
  </sheetData>
  <sheetProtection algorithmName="SHA-512" hashValue="qZNKdwAb4Vvg4CB/1WVWWuoJQZ2n1rs/9SlQTKVRovGs/nWObuEo1d1FAz/AIEOfhC2Cw9r7n5RysrS73IRq4A==" saltValue="K2d/332SqlgyziOmYfsdmQ==" spinCount="100000" sheet="1" formatCells="0" formatColumns="0" formatRows="0" insertColumns="0" insertRows="0" autoFilter="0"/>
  <autoFilter ref="A1:H401" xr:uid="{00000000-0009-0000-0000-000000000000}"/>
  <mergeCells count="87">
    <mergeCell ref="G58:H58"/>
    <mergeCell ref="G61:G62"/>
    <mergeCell ref="H61:H62"/>
    <mergeCell ref="C62:F62"/>
    <mergeCell ref="C58:C61"/>
    <mergeCell ref="D58:D61"/>
    <mergeCell ref="E58:E61"/>
    <mergeCell ref="F58:F61"/>
    <mergeCell ref="G52:H52"/>
    <mergeCell ref="G54:H54"/>
    <mergeCell ref="G56:G57"/>
    <mergeCell ref="H56:H57"/>
    <mergeCell ref="C57:F57"/>
    <mergeCell ref="C52:C56"/>
    <mergeCell ref="D52:D56"/>
    <mergeCell ref="E52:E56"/>
    <mergeCell ref="F52:F56"/>
    <mergeCell ref="H50:H51"/>
    <mergeCell ref="C51:F51"/>
    <mergeCell ref="C40:C50"/>
    <mergeCell ref="D40:D50"/>
    <mergeCell ref="E40:E50"/>
    <mergeCell ref="F40:F50"/>
    <mergeCell ref="G40:H40"/>
    <mergeCell ref="G44:H44"/>
    <mergeCell ref="G46:H46"/>
    <mergeCell ref="G48:H48"/>
    <mergeCell ref="G50:G51"/>
    <mergeCell ref="A32:A39"/>
    <mergeCell ref="A40:A51"/>
    <mergeCell ref="A52:A57"/>
    <mergeCell ref="A58:A62"/>
    <mergeCell ref="B32:B39"/>
    <mergeCell ref="B40:B51"/>
    <mergeCell ref="B52:B57"/>
    <mergeCell ref="B58:B62"/>
    <mergeCell ref="G32:H32"/>
    <mergeCell ref="G34:H34"/>
    <mergeCell ref="G38:G39"/>
    <mergeCell ref="H38:H39"/>
    <mergeCell ref="C39:F39"/>
    <mergeCell ref="C32:C38"/>
    <mergeCell ref="D32:D38"/>
    <mergeCell ref="E32:E38"/>
    <mergeCell ref="F32:F38"/>
    <mergeCell ref="D2:D13"/>
    <mergeCell ref="E2:E13"/>
    <mergeCell ref="F2:F13"/>
    <mergeCell ref="A2:A14"/>
    <mergeCell ref="A15:A25"/>
    <mergeCell ref="A26:A31"/>
    <mergeCell ref="F15:F24"/>
    <mergeCell ref="B2:B14"/>
    <mergeCell ref="G2:H2"/>
    <mergeCell ref="G6:H6"/>
    <mergeCell ref="G8:H8"/>
    <mergeCell ref="G11:H11"/>
    <mergeCell ref="G13:G14"/>
    <mergeCell ref="H13:H14"/>
    <mergeCell ref="C14:F14"/>
    <mergeCell ref="C2:C13"/>
    <mergeCell ref="B15:B25"/>
    <mergeCell ref="G15:H15"/>
    <mergeCell ref="G17:H17"/>
    <mergeCell ref="G21:H21"/>
    <mergeCell ref="G24:G25"/>
    <mergeCell ref="H24:H25"/>
    <mergeCell ref="C25:F25"/>
    <mergeCell ref="C15:C24"/>
    <mergeCell ref="D15:D24"/>
    <mergeCell ref="E15:E24"/>
    <mergeCell ref="B26:B31"/>
    <mergeCell ref="G26:H26"/>
    <mergeCell ref="G28:H28"/>
    <mergeCell ref="G30:G31"/>
    <mergeCell ref="H30:H31"/>
    <mergeCell ref="C31:F31"/>
    <mergeCell ref="C26:C30"/>
    <mergeCell ref="D26:D30"/>
    <mergeCell ref="E26:E30"/>
    <mergeCell ref="F26:F30"/>
    <mergeCell ref="A65:B65"/>
    <mergeCell ref="C65:F65"/>
    <mergeCell ref="A63:E63"/>
    <mergeCell ref="F63:H63"/>
    <mergeCell ref="A64:B64"/>
    <mergeCell ref="C64:F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6.2</vt:lpstr>
      <vt:lpstr>6.3</vt:lpstr>
      <vt:lpstr>6.4.1</vt:lpstr>
      <vt:lpstr>6.4.2</vt:lpstr>
      <vt:lpstr>6.4.3</vt:lpstr>
      <vt:lpstr>6.4.4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2025-06-24T07:22:11Z</dcterms:modified>
</cp:coreProperties>
</file>