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Közlekedés és szállítmányozás\Szállítmányozás alágazat\Logisztikai technikus\"/>
    </mc:Choice>
  </mc:AlternateContent>
  <xr:revisionPtr revIDLastSave="0" documentId="13_ncr:1_{D668F43D-9BC6-43D8-8EFD-91C857FB384E}"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 name="6.4.1" sheetId="2" r:id="rId3"/>
    <sheet name="6.4.2" sheetId="4" r:id="rId4"/>
  </sheets>
  <definedNames>
    <definedName name="_xlnm._FilterDatabase" localSheetId="0" hidden="1">'6.2'!$A$1:$H$423</definedName>
    <definedName name="_xlnm._FilterDatabase" localSheetId="1" hidden="1">'6.3'!$A$2:$H$531</definedName>
    <definedName name="_xlnm._FilterDatabase" localSheetId="2" hidden="1">'6.4.1'!$A$1:$H$651</definedName>
    <definedName name="_xlnm._FilterDatabase" localSheetId="3" hidden="1">'6.4.2'!$A$1:$H$522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4" l="1"/>
  <c r="H22" i="4"/>
  <c r="H29" i="4"/>
  <c r="H37" i="4"/>
  <c r="H43" i="4"/>
  <c r="H49" i="4"/>
  <c r="H57" i="4"/>
  <c r="H62" i="4"/>
  <c r="H66" i="4"/>
  <c r="H72" i="4"/>
  <c r="H77" i="4"/>
  <c r="H85" i="4"/>
  <c r="H91" i="4"/>
  <c r="H100" i="4"/>
  <c r="H115" i="4"/>
  <c r="H119" i="4"/>
  <c r="H127" i="4"/>
  <c r="H131" i="4"/>
  <c r="H139" i="4"/>
  <c r="H145" i="4"/>
  <c r="H152" i="4"/>
  <c r="H157" i="4"/>
  <c r="H168" i="4"/>
  <c r="H172" i="4"/>
  <c r="H176" i="4"/>
  <c r="H182" i="4"/>
  <c r="F184" i="4" s="1"/>
  <c r="H28" i="3" l="1"/>
  <c r="J28" i="3"/>
  <c r="H42" i="3"/>
  <c r="J42" i="3"/>
  <c r="H49" i="3"/>
  <c r="J49" i="3"/>
  <c r="H54" i="3"/>
  <c r="J54" i="3"/>
  <c r="H59" i="3"/>
  <c r="J59" i="3"/>
  <c r="H65" i="3"/>
  <c r="J65" i="3"/>
  <c r="H78" i="3"/>
  <c r="J78" i="3"/>
  <c r="H83" i="3"/>
  <c r="J83" i="3"/>
  <c r="H101" i="3"/>
  <c r="J101" i="3"/>
  <c r="H119" i="3"/>
  <c r="J119" i="3"/>
  <c r="H137" i="3"/>
  <c r="J137" i="3"/>
  <c r="H145" i="3"/>
  <c r="J145" i="3"/>
  <c r="H159" i="3"/>
  <c r="J159" i="3"/>
  <c r="H167" i="3"/>
  <c r="J167" i="3"/>
  <c r="H174" i="3"/>
  <c r="J174" i="3"/>
  <c r="H179" i="3"/>
  <c r="J179" i="3"/>
  <c r="H190" i="3"/>
  <c r="G192" i="3" s="1"/>
  <c r="J190" i="3"/>
  <c r="I192" i="3"/>
  <c r="H12" i="2" l="1"/>
  <c r="H19" i="2"/>
  <c r="H27" i="2"/>
  <c r="H34" i="2"/>
  <c r="H41" i="2"/>
  <c r="H49" i="2"/>
  <c r="H57" i="2"/>
  <c r="H65" i="2"/>
  <c r="H85" i="2"/>
  <c r="H103" i="2"/>
  <c r="H114" i="2"/>
  <c r="H130" i="2"/>
  <c r="H141" i="2"/>
  <c r="H153" i="2"/>
  <c r="H165" i="2"/>
  <c r="H176" i="2"/>
  <c r="H191" i="2"/>
  <c r="H216" i="2"/>
  <c r="H230" i="2"/>
  <c r="H254" i="2"/>
  <c r="H268" i="2"/>
  <c r="H273" i="2"/>
  <c r="H277" i="2"/>
  <c r="H281" i="2"/>
  <c r="H292" i="2"/>
  <c r="H303" i="2"/>
  <c r="H310" i="2"/>
  <c r="F312" i="2"/>
  <c r="H8" i="1" l="1"/>
  <c r="H12" i="1"/>
  <c r="H16" i="1"/>
  <c r="H20" i="1"/>
  <c r="H24" i="1"/>
  <c r="H28" i="1"/>
  <c r="H32" i="1"/>
  <c r="H38" i="1"/>
  <c r="H44" i="1"/>
  <c r="H49" i="1"/>
  <c r="H53" i="1"/>
  <c r="H62" i="1"/>
  <c r="H68" i="1"/>
  <c r="H78" i="1"/>
  <c r="H83" i="1"/>
  <c r="F85" i="1" l="1"/>
</calcChain>
</file>

<file path=xl/sharedStrings.xml><?xml version="1.0" encoding="utf-8"?>
<sst xmlns="http://schemas.openxmlformats.org/spreadsheetml/2006/main" count="1365" uniqueCount="679">
  <si>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</si>
  <si>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</si>
  <si>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</si>
  <si>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</si>
  <si>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</si>
  <si>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</si>
  <si>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</si>
  <si>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</si>
  <si>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</si>
  <si>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</si>
  <si>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Felméri és elemzi a gazdasági szereplők közti kapcsolatot.</t>
  </si>
  <si>
    <t>Ismeri a gazdasági szereplőket, azok jellemzőit, és a köztük lévő kapcsolatokat (pl. pénz és piac kapcsolatrendszere).</t>
  </si>
  <si>
    <t>Figyelemmel kíséri a gazdaság szereplői közötti kapcsolat alakulását. Nyitott az új gazdasági információk befogadására és elemzésére.</t>
  </si>
  <si>
    <t>Irányítás mellett feltárja a gazdasági szereplők közötti kapcsolatrendszert.</t>
  </si>
  <si>
    <t>Elkészíti a háztartás költségvetését figyelembe véve a bevételeket, a kiadásokat és megtakarításokat.</t>
  </si>
  <si>
    <t>Azonosítja a háztartás bevételi forrásainak és kiadásainak főbb kategóriáit.</t>
  </si>
  <si>
    <t>Pontosan végzi a számításokat. Igényeit reálisan határozza meg, figyelembe véve a háztartás költségvetésének kereteit/lehetőségeit, tiszteletben tartja az egyes családtagok igényeit.</t>
  </si>
  <si>
    <t>A háztartás költségvetésével kapcsolatban önállóan hoz döntéseket, és javaslatokat fogalmaz meg.</t>
  </si>
  <si>
    <t>Elkészíti a kapott információk alapján a háztartási munkamegosztást és időbeosztást.</t>
  </si>
  <si>
    <t>Megnevezi a háztartáson belüli főbb feladatokat. Ismeri a közöttük lévő fontossági sorrendet.</t>
  </si>
  <si>
    <t>Figyelembe veszi az egy háztartásban élők készségeit, erősségeit, gyengeségeit a feladatok kiosztásakor.</t>
  </si>
  <si>
    <t>Önállóan elkészíti saját vagy egy elképzelt háztartás munkamegosztását.</t>
  </si>
  <si>
    <t>Elemzi az egyes vállalkozási formákat, összehasonlítja az egyes típusok előnyeit, hátrányait.</t>
  </si>
  <si>
    <t>Felsorolja a vállalkozási formákat. Átfogóan ismeri az egyes típusok jellemzőit.</t>
  </si>
  <si>
    <t>Kritikusan szemléli az egyes vállalkozási formák jellemzőit, hogy az adott szituációban a legmegfelelőbb típust tudja kiválasztani.</t>
  </si>
  <si>
    <t>Egy adott gazdasági szituációban önálló javaslatokat fogalmaz meg az adekvát vállalkozási forma kiválasztására.</t>
  </si>
  <si>
    <t>Esettanulmányokon keresztül feldolgozza az állami költségvetés legfontosabb bevételeit, kiadásait.</t>
  </si>
  <si>
    <t>Azonosítja az állami bevételek és kiadások főbb kategóriáit, jellemzőit.</t>
  </si>
  <si>
    <t>Törekszik az állami költségvetés bevételeinek és kiadásainak alapos megismerésére és megértésére.</t>
  </si>
  <si>
    <t>A csoporttársakkal együttműködve, útmutatás alapján értelmezi az állami költségvetés alakulását.</t>
  </si>
  <si>
    <t>Esettanulmányokon keresztül alkalmazza az alapvető fogyasztói jogokat.</t>
  </si>
  <si>
    <t>Ismeri a szavatosság, termékfelelősség és a garancia fogalmát, jellemzőit. Megérti a fogyasztóvédelmi törvény előírásait.</t>
  </si>
  <si>
    <t>Szem előtt tartja az előírásokat, tiszteletben tartja a fogyasztók érdekeit, elkötelezett a fogyasztóvédelmi kérdések tisztázása iránt.</t>
  </si>
  <si>
    <t>Betartja és betartatja az előírásokat, korrigálja saját, vagy mások hibáit.</t>
  </si>
  <si>
    <t>A gyakorlatban alkalmazza a vállalkozást érintő jogi alapismereteket, értelmezi a különböző típusú szerződéseket.</t>
  </si>
  <si>
    <t>Ismeri a jogok és kötelezettségek fogalmát, az üzleti élet alapvető szerződéstípusait, alaki kellékeit.</t>
  </si>
  <si>
    <t>Elkötelezett a jogszabályok maradéktalan megismerése és betartása iránt.</t>
  </si>
  <si>
    <t>Irányítás mellett értelmezni tudja a jogi szövegeket.</t>
  </si>
  <si>
    <t>Vevőhöz / ügyfélhelyzethez igazított módon alkalmazza a megtanult kommunikációs technikákat (pl. adatbázisból hiányzó ügyféladatokat kér be, ajánlatot kér meglévő üzleti partnerektől, áruátvételkor tapasztalt eltéréseket rendez, panaszokat kezel).</t>
  </si>
  <si>
    <t>Ismeri a kommunikáció szereplőit, tényezőit és folyamatát, valamint az alapvető kommunikációs technikákat.</t>
  </si>
  <si>
    <t>Szem előtt tartja, hogy minden helyzet más kommunikációs stílust, technikát igényel, és a megtanult ismereteket ehhez igazítottan rugalmasan, empatikusan és proaktív módon alkalmazza.</t>
  </si>
  <si>
    <t>Önállóan dönt a helyzethez igazítottan, hogy milyen stílusban és technikát alkalmazva kommunikál, felelősséget vállal saját kommunikációs stílusáért.</t>
  </si>
  <si>
    <t>Adott szituációnak megfelelően alkalmazza a kulturált kapcsolattartás szabályait.</t>
  </si>
  <si>
    <t>Ismeri a hétköznapi és gazdasági életben használatos viselkedéskultúra alapvető szabályait.</t>
  </si>
  <si>
    <t>Képviseli és tudatosan alkalmazza szituációhoz igazítottan a kulturált kapcsolattartás szabályait. Magára nézve is kötelezőnek tartja az udvarias viselkedés etikai szabályait.</t>
  </si>
  <si>
    <t>Önállóan, felelősséggel használja a megtanult szabályokat, a kapott észrevételek, visszajelzések alapján folyamatosan fejleszti saját viselkedéskultúráját.</t>
  </si>
  <si>
    <t>Szövegszerkesztő, illetve táblázatkezelő szoftverrel alapszintű dokumentumot, illetve táblázatot készít és formáz (pl. tartalmi és formai követelményeknek megfelelő üzleti levelet ír).</t>
  </si>
  <si>
    <t>Ismeri a szövegszerkesztő formázás alapvető szabályait és a táblázatkezelő program felhasználási lehetőségeit. Üzleti levelet tud írni (ajánlatkérés, megrendelés, megrendelés visszaigazolása, érdeklődő levél).</t>
  </si>
  <si>
    <t>Az irodai szoftverek használata során törekszik a fenntartható, pontos, precíz munkára. Nyitott az új megoldásokra.</t>
  </si>
  <si>
    <t>Önállóan használja az irodai szoftvereket. Képes az önellenőrzésre és a hibák önálló javítására.</t>
  </si>
  <si>
    <t>Az ágazathoz tartozó témában információt keres az interneten, kiválasztja és feldolgozza azt.</t>
  </si>
  <si>
    <t>Ismeri a biztonságos internethasználat szabályait és a digitális, online kommunikáció eszközeit.</t>
  </si>
  <si>
    <t>Elfogadja és tiszteletben tartja a biztonságos internethasználat szabályait.</t>
  </si>
  <si>
    <t>Szakmai irányítással digitális tartalmakat keres meghatározott céllal és az instrukciók szerint felhasználja ezeket.</t>
  </si>
  <si>
    <t>Elemzi a kereskedelmi szolgáltatói tevékenység legfontosabb jellemzőit, összetettségét, és a különböző szolgáltatások körét.</t>
  </si>
  <si>
    <t>Ismeri a szolgáltatási tevékenység alapvető részeit, valamint annak legfontosabb termékeit és fajtáit, melyekkel ügyfélként is találkozik a mindennapokban.</t>
  </si>
  <si>
    <t>Érdeklődik és nyitott a kereskedelmi szolgáltatások megismerésére.</t>
  </si>
  <si>
    <t>Önállóan képes eligazodni a különböző szolgáltatások körében.</t>
  </si>
  <si>
    <t>Kiválasztja a szükséges/megfelelő adattartalmakat a bizonylatok kitöltéséhez.</t>
  </si>
  <si>
    <t>Ismeri a dokumentumok adattartalmát (nyugta, számla, szállítólevél).</t>
  </si>
  <si>
    <t>Érti az üzleti életben a dokumentálás fontosságát és a dokumentumok relevanciáját.</t>
  </si>
  <si>
    <t>Segítséggel képes nyugták pontos kitöltésére, a kitöltött számlákon, szállítóleveleken felismeri az alapvető formai hibákat.</t>
  </si>
  <si>
    <t>Megkülönbözteti az áruforgalmi folyamat egyes szakaszait. Átlátja az árubeszerzés, készletezés és az értékesítés alapvető kapcsolatát.</t>
  </si>
  <si>
    <t>Ismeri az áruforgalmi folyamat legfontosabb elemeit, jellemzőit, környezetvédelmi szabályait.</t>
  </si>
  <si>
    <t>Kritikusan szemléli az áruforgalom egyes szakaszait. Törekszik a gazdaságilag leghatékonyabb, környezetterhelés szempontjából fenntarthatóbb megoldások kialakítására.</t>
  </si>
  <si>
    <t>Önállóan eligazodik az áruforgalmi folyamat különböző szakaszaiban.</t>
  </si>
  <si>
    <t>Áruajánlással segíti a vevőt / ügyfelet a vásárlási döntésben.</t>
  </si>
  <si>
    <t>Ismeri a vásárlás lehetséges indítékait, a vásárlási döntés folyamatát, az értékesítési módokat és technikákat, felismeri a vevői típusokat.</t>
  </si>
  <si>
    <t>Az áruajánlás során empatikus és reflektív. Viselkedése minőségorientált. Fontosnak tartja az áruk környezetre gyakorolt hatását, felkészült arra, hogy erről a vásárlóknak pontos tájékoztatást adjon.</t>
  </si>
  <si>
    <t>Önálló javaslatokat fogalmaz meg, amelyekkel irányítja a vásárlási döntés folyamatát. Felelősséget vállal a vevő / ügyfél igényeinek kiszolgálásáért.</t>
  </si>
  <si>
    <t>Gazdasági ismeretek</t>
  </si>
  <si>
    <t>Gazdasági alapfogalmak</t>
  </si>
  <si>
    <t>A háztartás gazdálkodása</t>
  </si>
  <si>
    <t>Az állam gazdasági szerepe, feladatai</t>
  </si>
  <si>
    <t>Jogi alapfogalmak</t>
  </si>
  <si>
    <t>Tudatos fogyasztói magatartás</t>
  </si>
  <si>
    <t>Digitális alkalmazások</t>
  </si>
  <si>
    <t>Tízujjas vakírás</t>
  </si>
  <si>
    <t>Kommunikáció</t>
  </si>
  <si>
    <t>A munkahelyi kapcsolattartás szabályai</t>
  </si>
  <si>
    <t>Kapcsolatok a mindennapokban</t>
  </si>
  <si>
    <t>A kommunikációs folyamat</t>
  </si>
  <si>
    <t>A vállalkozások működtetése</t>
  </si>
  <si>
    <t>A vállalkozások gazdálkodása</t>
  </si>
  <si>
    <t>Marketing alapfogalmak</t>
  </si>
  <si>
    <t>Statisztikai alapfogalmak</t>
  </si>
  <si>
    <t>A vállalat termelői magatartása</t>
  </si>
  <si>
    <t>Nemzetközi gazdasági kapcsolatok</t>
  </si>
  <si>
    <t>Munkavédelmi ismeretek</t>
  </si>
  <si>
    <t>A gazdálkodási folyamatok elszámolása</t>
  </si>
  <si>
    <t>Ön- és társismeret fejlesztése</t>
  </si>
  <si>
    <r>
      <t xml:space="preserve">A tananyagelemek és a deszkriptorok projektszemléletű kapcsolódása: 
</t>
    </r>
    <r>
      <rPr>
        <sz val="11"/>
        <color theme="1"/>
        <rFont val="Franklin Gothic Book"/>
        <family val="2"/>
        <charset val="238"/>
      </rPr>
      <t>A Kereskedelem ágazati alapoktatásban tanulók megismerik a szolgáltatási tevékenységeket, azok jellemzőt, különös tekintettel a kereskedelmi szolgáltatásokat, az áruforgalmi folyamat szakaszait. A szolgáltatásokat szolgáltató és fogyasztó szerepben is értékelik. Tudatosan veszik igénybe az egyes szolgáltatásokat.</t>
    </r>
  </si>
  <si>
    <r>
      <t xml:space="preserve">A tananyagelemek és a deszkriptorok projektszemléletű kapcsolódása: 
</t>
    </r>
    <r>
      <rPr>
        <sz val="11"/>
        <color theme="1"/>
        <rFont val="Franklin Gothic Book"/>
        <family val="2"/>
        <charset val="238"/>
      </rPr>
      <t>A Kereskedelem ágazati alapoktatásban tanulók megismerik az áruforgalmi folyamat szakaszait. Az árubeszerzésről, készletezésről és az értékesítési folyamatról gazdasági/statisztikai adatokat gyűjtenek, azokat elemzik, gazdasági mutatók meghatározásával értékelik. Meghatározzák az áruforgalmi folyamatokba beavatkozás szükségességét, annak módját és időpontját. Megismerik az áruforgalmi tevékenység során betartandó környezetvédelmi-, munka-, tűz- és balesetvédelmi szabályokat. Az áruforgalmi tevékenységet, annak szakaszait nyereség elérése céljából folyamatosan elemzik.</t>
    </r>
  </si>
  <si>
    <r>
      <t xml:space="preserve">A tananyagelemek és a deszkriptorok projektszemléletű kapcsolódása: 
</t>
    </r>
    <r>
      <rPr>
        <sz val="11"/>
        <color theme="1"/>
        <rFont val="Franklin Gothic Book"/>
        <family val="2"/>
        <charset val="238"/>
      </rPr>
      <t>A háztartásokban élő személyek/családtagok személyes jellemzői, képességei, készségei, életkora és neme meghatározzák a személyek pozícióját, valamint a közöttük kialakult kapcsolatokat, viszonyokat. A Kereskedelem ágazati alapoktatásban részt vevő tanulók aktívan feltérképezik az egy háztartásban élők napi tevékenységeit. A rendelkezésre álló erőforrások számbavételével megtervezik a családon belüli munkamegosztást és időbeosztást.</t>
    </r>
  </si>
  <si>
    <r>
      <t xml:space="preserve">A tananyagelemek és a deszkriptorok projektszemléletű kapcsolódása: 
</t>
    </r>
    <r>
      <rPr>
        <sz val="11"/>
        <color theme="1"/>
        <rFont val="Franklin Gothic Book"/>
        <family val="2"/>
        <charset val="238"/>
      </rPr>
      <t>A Kereskedelem ágazati alapoktatásban részt vevőtanulók esettanulmányokon keresztül ismerik meg a központi költségvetést, annak bevételeit és kiadásait. Azonosítják az államháztartási rendszer fő elemeit,  valamint a központi költségvetés tételeit. Felismerik az állam szerepét a gazdaságban, és a gazdasági beavatkozás területeit. Útmutatás alapján értelmezik az állami költségvetés alakulását.</t>
    </r>
  </si>
  <si>
    <r>
      <t xml:space="preserve">A tananyagelemek és a deszkriptorok projektszemléletű kapcsolódása: 
</t>
    </r>
    <r>
      <rPr>
        <sz val="11"/>
        <color theme="1"/>
        <rFont val="Franklin Gothic Book"/>
        <family val="2"/>
        <charset val="238"/>
      </rPr>
      <t>A Kereskedelem ágazati alapoktatásban részt vevő tanulók megismerik a jogszabályokban megfogalmazott fogyasztóvédelmi alapismereteket, megértik azokat. Felismerik, hogy szolgáltatásnyújtó szerepben a fogyasztók alapvető jogait biztosítani kell, különös tekintettel a szavatosság, a termékfelelősség és a garancia érvényesítésére. Esetpéldákon keresztül rendezik az alapvető fogyasztói érdekeket sértő egyszerű eseteket.</t>
    </r>
  </si>
  <si>
    <r>
      <t xml:space="preserve">A tananyagelemek és a deszkriptorok projektszemléletű kapcsolódása: 
</t>
    </r>
    <r>
      <rPr>
        <sz val="11"/>
        <color theme="1"/>
        <rFont val="Franklin Gothic Book"/>
        <family val="2"/>
        <charset val="238"/>
      </rPr>
      <t>A Kereskedelem ágazati alapoktatásban tanulók megismerik a jogrendszer felépítését, a jogszabályok jelentőségét, a mindennapokban és a gazdasági életben betöltött szerepét, hierarchiáját. A jogszabályok betartásában elkötelezettek. Tanulmányozzák a vállalkozásokat érintő jogszabályokat és az üzleti életben használt legjellemzőbb szerződéstípusokat. Megismerik a szerződések formai és alaki követelményeit. A jogi alapismeretek birtokában irányítás mellett értelmezik a jogi szövegeket.</t>
    </r>
  </si>
  <si>
    <r>
      <t xml:space="preserve">A tananyagelemek és a deszkriptorok projektszemléletű kapcsolódása: 
</t>
    </r>
    <r>
      <rPr>
        <sz val="11"/>
        <color theme="1"/>
        <rFont val="Franklin Gothic Book"/>
        <family val="2"/>
        <charset val="238"/>
      </rPr>
      <t xml:space="preserve">A Kereskedelem ágazati alapoktatásban tanulók megismerik az alapvető illem-, etikett- és protokollszabályokat, az üzleti életben és a mindennapokban alkalmazott írásbeli és szóbeli kommunikáció normáit. Tanulmányozzák a kommunikáció folyamatát, felismerik a kommunikáció szereplőit, tényezőit. Helyzetgyakorlatok során felismerik a különböző kommunikációs stílusok és technikák üzleti és emberi kapcsolatokra gyakorolt hatását. Írásbeli kommunikációhoz, üzleti levelek megírásához információkat, adatokat gyűjtenek. </t>
    </r>
  </si>
  <si>
    <r>
      <t xml:space="preserve">A tananyagelemek és a deszkriptorok projektszemléletű kapcsolódása:
</t>
    </r>
    <r>
      <rPr>
        <sz val="11"/>
        <color theme="1"/>
        <rFont val="Franklin Gothic Book"/>
        <family val="2"/>
        <charset val="238"/>
      </rPr>
      <t>A Kereskedelem ágazati oktatásban tanulók megismerik az alapvető illem-, etikett- és protokollszabályokat. Helyzetgyakorlatokban bemutatják és értelmezik az üdvözlés, bemutatkozás, társalgás, konfliktusmegoldás, étkezés és öltözködés eltérő formáit. Megismerik a kulturált viselkedés szabályait a hétköznapi, hivatali és alkalmi események során. Emberi, üzleti kapcsolataikban a kulturált viselkedés szabályait követik.</t>
    </r>
  </si>
  <si>
    <r>
      <t xml:space="preserve">A tananyagelemek és a deszkriptorok projektszemléletű kapcsolódása: 
</t>
    </r>
    <r>
      <rPr>
        <sz val="11"/>
        <color theme="1"/>
        <rFont val="Franklin Gothic Book"/>
        <family val="2"/>
        <charset val="238"/>
      </rPr>
      <t>A Kereskedelem ágazati oktatásban résztvevők megismerik a számítógép szövegszerkesztő és táblázatkezelő alkalmazását, ezek segítségével alapszintű dokumentumokat, táblázatokat készítenek, formáznak. Megtanulják a tízujjas vakírást, ezzel készítik a dokumentumokat. Irodai szoftvereket használnak. Számítógépen üzleti leveleket írnak majd elektronikus levélben küldik el.</t>
    </r>
  </si>
  <si>
    <r>
      <t xml:space="preserve">A tananyagelemek és a deszkriptorok projektszemléletű kapcsolódása: 
</t>
    </r>
    <r>
      <rPr>
        <sz val="11"/>
        <color theme="1"/>
        <rFont val="Franklin Gothic Book"/>
        <family val="2"/>
        <charset val="238"/>
      </rPr>
      <t>A Kereskedelem ágazati alapoktatásban tanulók megismerik a biztonságos internethasználat szabályait. Az internethasználat során e szabályokat elfogadják, figyelembe veszik. Az interneten digitális tartalmakat, meghatározott céllal információkat keresnek, ellenőrzik azok helyességét, valódiságát. Az információkat feldolgozzák, a kitűzött cél eléréséhez felhasználják.</t>
    </r>
  </si>
  <si>
    <r>
      <t xml:space="preserve">A tananyagelemek és a deszkriptorok projektszemléletű kapcsolódása: 
</t>
    </r>
    <r>
      <rPr>
        <sz val="11"/>
        <color theme="1"/>
        <rFont val="Franklin Gothic Book"/>
        <family val="2"/>
        <charset val="238"/>
      </rPr>
      <t xml:space="preserve">A Kereskedelem ágazati alapoktatásban résztvevők tanulmányaik alatt megértik a gazdálkodási tevékenység és a gazdálkodási folyamatok dokumentálásának fontosságát. Megismerik az értékesítés dokumentumait (nyugta, számla, szállítólevél), azok adattartalmát, helyes kitöltését. A fenti dokumentumok vagy bizonylatok kitöltéséhez önállóan kiválasztják a szükséges adatokat és szabályosan kitöltik az árukat kísérő bizonylatokat (nyugtát, számlát, szállítólevelet). </t>
    </r>
  </si>
  <si>
    <r>
      <t xml:space="preserve">A tananyagelemek és a deszkriptorok projektszemléletű kapcsolódása: 
</t>
    </r>
    <r>
      <rPr>
        <sz val="11"/>
        <color theme="1"/>
        <rFont val="Franklin Gothic Book"/>
        <family val="2"/>
        <charset val="238"/>
      </rPr>
      <t>A Kereskedelem ágazati alapoktatásban tanuló megismeri az áruértékesítés növelésére alkalmazandó eszközöket, módszereket. Megismeri továbbá a fogyasztók magatartását és a vásárlásösztönzés lehetőségeit. Megismeri a vevőtípusokat, a vásárlás indítékait, a vásárlási döntés folyamatát, valamint az értékesítési módokat és technikákat. Helyzetgyakorlat során a vásárlók pontos tájékoztatását, az áruajánlást az áruk ismerete birtokában és a fogyasztóvédelmi szabályok betartásával végzi. A vásárlók kérdéseire szakszerűen válaszol, viselkedése empatikus.</t>
    </r>
  </si>
  <si>
    <t>Ajánlatkérő levél elkészítése, kiküldése: A Kereskedelem ágazati alapoktatásban résztvevők feladata egy árajánlatkérő levél megírása és a lehetséges szállítóknak való kiküldése. Ehhez meg kell ismerniük az üzleti levél/ajánlatkérő levél tartalmi és formai követelményeit, a szövegszerkesztő programot, az adatbázist és az internet célszerű használatát, valamint az elektronikus levél (e-mail) küldése tartalmi és formai követelményeit, az üzleti kapcsolatok, az írásbeli kommunikáció normáit. A projekt során a tanulók meghatározzák a beszerzendő áruk körét, minőségét, saját adatbázisból és/vagy internetről megkeresik és kiválasztják a lehetséges ajánlattevőket. Megfogalmazzák az árajánlatkérést: benne a beszerzendő áruk körét, minőségét, mennyiségét, a szállítási- és fizetési feltételeket, különleges kéréseket. A formai követelmények betartásával, szövegszerkesztő program segítségével elkészítik az üzleti levelet. Végül e-mailben csatolmányként elküldik úgy, hogy a kísérő levelet az üzleti életben alkalmazott protokoll szabályok alapján fogalmazzák meg és elvégzik az e-mail beállításait (visszaigazolás, sürgősség, stb...)</t>
  </si>
  <si>
    <t>Egy család/háztartás egy havi költségvetésének elkészítése: A Kereskedelem ágazati alapoktatásban résztvevők feladata egy tetszőleges család egyhavi költségvetésének elkészítése, az adatok táblázatba foglalása. Ehhez meg kell ismerniük a háztartáson belüli munka- és időbeosztást, a háztartás bevételeit, kiadásait, megtakarításait valamint Excel táblázat készítését. A projekt során a tanulók számba veszik a háztartás tagjait, a kereső és az eltartott családtagokat. Meghatározzák az állandó költségeket, a következő hónapban költségekkel járó célokat, a költségek nagyságát (változó költségeket), továbbá a bevételi forrásokat, az egyhavi bevételek nagyságát, majd az összes kiadást, azok nagyságát. A bevételeket és kiadásokat Excel táblázatban jelenítik meg. Az egyhavi bevételeket és kiadásokat összesítik, az egyenleg alapján a tanulók a következő időszakra/hónapra gazdasági döntéseket hoznak. A várható bevételeket és kiadásokat tételenként felsorolják, összesítik, költségvetést elkészítenek, majd táblázatba foglalják.</t>
  </si>
  <si>
    <r>
      <t xml:space="preserve">A tananyagelemek és a deszkriptorok projektszemléletű kapcsolódása: 
</t>
    </r>
    <r>
      <rPr>
        <sz val="11"/>
        <color theme="1"/>
        <rFont val="Franklin Gothic Book"/>
        <family val="2"/>
        <charset val="238"/>
      </rPr>
      <t>A Kereskedelem ágazati alapoktatásban résztvevők megismerkednek a hazai- és külgazdaság szereplőivel, fontos jellemzőikkel, valamint működésük jogi és gazdasági környezetével. Működésük és a közöttük lévő kapcsolatok megismerésével a piac és a piacgazdaság folyamatait, a folyamatokban a pénz szerepét projektmunkában feltárják, megismerik. Projektmunka keretében vizsgálják a háztartások, a vállalkozások, illetve a hazai és nemzetközi gazdasági szervezetek szerepét és tevékenységét.</t>
    </r>
  </si>
  <si>
    <r>
      <t xml:space="preserve">A tananyagelemek és a deszkriptorok projektszemléletű kapcsolódása: 
</t>
    </r>
    <r>
      <rPr>
        <sz val="11"/>
        <color theme="1"/>
        <rFont val="Franklin Gothic Book"/>
        <family val="2"/>
        <charset val="238"/>
      </rPr>
      <t xml:space="preserve">A Kereskedelem ágazati alapoktatásban részt vevő tanulók a saját családjukban megismerik a háztartások bevételeit és kiadásait. A háztartás bevételei és kiadásai alapján a tanulók egyszerű költségvetést készíthetnek és elemezhetnek. Az adatok ismeretében értékelhetővé válik a háztartás pénzgazdálkodása. A bevételek és kiadások  ésszerű tervezésével egy tetszőleges háztartás pénzgazdálkodását megtervezik.  Dönthetés születhet a bevételi források bővítéséről, illetve a kiadások csökkentéséről valmint felismerhetik a megtakarítások jelentőségét A bevételi források bővítése érdekében érdekében akár hitel felvételéről is lehet dönteni. </t>
    </r>
  </si>
  <si>
    <r>
      <t xml:space="preserve">A tananyagelemek és a deszkriptorok projektszemléletű kapcsolódása: 
</t>
    </r>
    <r>
      <rPr>
        <sz val="11"/>
        <color theme="1"/>
        <rFont val="Franklin Gothic Book"/>
        <family val="2"/>
        <charset val="238"/>
      </rPr>
      <t>A tanulók megismerkednek az egyéni vállalkozás, valamint a társas vállalkozások típusainak jellemzőivel, alapításával és működésével. Elemzik az egyes vállalkozási formákat, összehasonlítják azok előnyeit és hátrányait. A vállalkozási formák megismerését követően egy adott szituációban kiválasztják a legmegfelelőbb típust, miközben fejlődik döntéshozó képességük és gazdasági gondolkodásuk.</t>
    </r>
  </si>
  <si>
    <t>"A" A GAZDÁLKODÁSI TEVÉKENYSÉG ALAPJAI (1; 2; 3; 4; 5; 7. SOR)</t>
  </si>
  <si>
    <t>"B" ÁRUFORGALMI TEVÉKENYSÉG (6; 12; 13; 14; 15. SOR)</t>
  </si>
  <si>
    <t>"C" KAPCSOLATTARTÁS A GAZDASÁG SZEREPLŐI KÖZÖTT (8; 9; 10; 11. SOR)</t>
  </si>
  <si>
    <t>Ágazati alapoktatás összes óraszáma:</t>
  </si>
  <si>
    <r>
      <t xml:space="preserve">időkeret: </t>
    </r>
    <r>
      <rPr>
        <sz val="11"/>
        <color theme="1"/>
        <rFont val="Franklin Gothic Book"/>
        <family val="2"/>
        <charset val="238"/>
      </rPr>
      <t>5 óra</t>
    </r>
  </si>
  <si>
    <r>
      <t xml:space="preserve">Kapcsolódó tananyagegységek:
</t>
    </r>
    <r>
      <rPr>
        <sz val="11"/>
        <color theme="1"/>
        <rFont val="Franklin Gothic Book"/>
        <family val="2"/>
        <charset val="238"/>
      </rPr>
      <t>"A", "C"
(7; 8; 9; 10; 11.)</t>
    </r>
  </si>
  <si>
    <r>
      <t xml:space="preserve">Kapcsolódó tananyagegységek: 
</t>
    </r>
    <r>
      <rPr>
        <sz val="11"/>
        <color theme="1"/>
        <rFont val="Franklin Gothic Book"/>
        <family val="2"/>
        <charset val="238"/>
      </rPr>
      <t>"A", "C"
(2; 3; 10)</t>
    </r>
  </si>
  <si>
    <r>
      <t xml:space="preserve">Kapcsolódó tananyagegységek: 
</t>
    </r>
    <r>
      <rPr>
        <sz val="11"/>
        <color theme="1"/>
        <rFont val="Franklin Gothic Book"/>
        <family val="2"/>
        <charset val="238"/>
      </rPr>
      <t>"G", "H"</t>
    </r>
  </si>
  <si>
    <r>
      <t xml:space="preserve">időkeret: </t>
    </r>
    <r>
      <rPr>
        <sz val="11"/>
        <color theme="1"/>
        <rFont val="Franklin Gothic Book"/>
        <family val="2"/>
        <charset val="238"/>
      </rPr>
      <t>10 óra</t>
    </r>
  </si>
  <si>
    <t>Vámtarifálás
1. Projekt célja:
A tanulók legyenek képesek az Európai Közösség Integrált Vámtarifájának (TARIC) a használatára. Sorolják megfelelő vámtarifába az importált terméket, vizsgálják a preferenciákat, határozzák meg az ügyleti értéket, a fizetendő vám és ÁFA összegét.
2. Feladatleírás:
A tanulók kiscsoportokban dolgozva hajtsák végre a következő feladatokat:
Válasszanak ki egy konkrét árut (pl. zabpehely), mennyiséget és továbbítási viszonylatot (pl. Vietnámból Magyarországra). Azonosítsák a rendelkezésre álló adatok alapján az áru vámtarifa szerinti jellemzőit, és határozzák meg a megfelelő osztályba, csoportba sorolást. Vizsgálják meg, hogy vonatkozik-e preferenciális vámtétel az adott küldeményre. Határozzák meg az ügyleti értéket, a vámtételek alapján a fizetendő vám összegét, valamint a fizetendő ÁFA összegét.
Készítsenek összefoglaló jelentést, amely tartalmazza a feladat eredményeit, következtetéseiket, valamint a javaslatot a legmegfelelőbb, leggazdaságosabb behozatali megoldásra a vám árképző, korlátozó és terelő hatásait figyelembe véve.
3. Várható eredmény:
A projekt eredményeként a tanulók képesek lesznek:
Felismerni egy adott árura vonatkozóan az importált árura fizetendő vám árképző, korlátozó és terelő hatásait, megállapítani a vámtételt, a fizetendő vám és adó összegét. Javaslatot tud tenni gazdasági szempontból a legoptimálisabb exportáló országra, Incoterms paritásra.
4. Projekt zárása:
A csoportok bemutatják a projekt eredményeit egy prezentáció formájában, majd a többi csoporttal megvitatják a következtetéseiket.
5. Értékelési szempontok:
A feladat elvégzésének alapossága, a TARIC megfelelő alkalmazása, gazdaságossági számítások összehasonlítása, áttekinthetősége, a prezentáció minősége és kifejezőereje.</t>
  </si>
  <si>
    <r>
      <t xml:space="preserve">Kapcsolódó tananyagegységek:
</t>
    </r>
    <r>
      <rPr>
        <sz val="11"/>
        <color theme="1"/>
        <rFont val="Franklin Gothic Book"/>
        <family val="2"/>
        <charset val="238"/>
      </rPr>
      <t>"E", "F"</t>
    </r>
  </si>
  <si>
    <r>
      <t xml:space="preserve">időkeret: </t>
    </r>
    <r>
      <rPr>
        <sz val="11"/>
        <color theme="1"/>
        <rFont val="Franklin Gothic Book"/>
        <family val="2"/>
        <charset val="238"/>
      </rPr>
      <t>40 óra</t>
    </r>
  </si>
  <si>
    <t>Fuvardíj kiszámítása
1. Projekt célja:
A tanulók legyenek képesek egy kontinentális vagy interkontinentális viszonylatban, a megfelelő díjszabások alkalmazásával meghatározni egy adott küldemény, adott viszonylatban, adott fuvarozási eszközzel történő továbbításának költségeit.
2. Feladatleírás:
A tanulók kiscsoportokban dolgozva hajtsák végre a következő feladatokat:
Válasszanak ki egy konkrét árut (pl. ömlesztett szója, vagy ládázott kereskedelmi áru), mennyiséget és továbbítási viszonylatot (pl. Magyarországról egy afrikai országba). Azonosítsák a rendelkezésre álló fuvarozási ágazatokat (közút, vasút, légi, vízi). Vizsgálják meg, hogy az adott viszonylatban mely ágazatok alkalmazhatók, figyelembe véve az áru mennyiségét, jellemzőit, méreteit, tömegét. Vizsgálják meg a környezeti hatásokat. A választott fuvarozási mód díjszabásait felhasználva készítsenek gazdaságossági számításokat a lehetséges alternatívák ismeretében. Készítsenek összefoglaló jelentést, amely tartalmazza a vizsgálat eredményeit, következtetéseiket, valamint a javaslatot a legmegfelelőbb, leggazdaságosabb, legbiztonságosabb, leggyorsabb fuvarozási megoldásra.
3. Várható eredmény:
A projekt eredményeként a tanulók képesek lesznek:
Felismerni a különböző fuvarozási alágazatok jellemzőit, összehasonlítani azok előnyeit és hátrányait.
Megállapítani a legmegfelelőbb árutovábbítási megoldást egy adott helyzetben, és meghatározni az árutovábbítással kapcsolatosan felmerülő költségeket.
4. Projekt zárása:
A csoportok bemutatják a projekt eredményeit egy prezentáció formájában, majd a többi csoporttal megvitatják a következtetéseiket.
5. Értékelési szempontok:
A vizsgálat alapossága és megalapozottsága, a gazdaságossági számítások összehasonlítása, logikussága és áttekinthetősége, a prezentáció minősége és kifejezőereje.</t>
  </si>
  <si>
    <r>
      <t xml:space="preserve">Kapcsolódó tananyagegységek:
</t>
    </r>
    <r>
      <rPr>
        <sz val="11"/>
        <color theme="1"/>
        <rFont val="Franklin Gothic Book"/>
        <family val="2"/>
        <charset val="238"/>
      </rPr>
      <t>"C", "D"</t>
    </r>
  </si>
  <si>
    <r>
      <t>időkeret:</t>
    </r>
    <r>
      <rPr>
        <sz val="11"/>
        <color theme="1"/>
        <rFont val="Franklin Gothic Book"/>
        <family val="2"/>
        <charset val="238"/>
      </rPr>
      <t xml:space="preserve"> 20 óra</t>
    </r>
  </si>
  <si>
    <t>Raktárkapacitás kihasználtsága
1. Projekt célja:
A tanulók ismerjék meg a raktárak belső elrendezését, a közlekedő utak, manipulációs területek feladatait. Ismerkedjenek meg a rakodási egységek típusaival, a rakodási lehetőségekkel, halmozhatósággal. Különböző mutatószámokkal tudják igazolni a kihasználtságot. 
2. Feladatleírás:
A tanulók kiscsoportokban dolgozva hajtsák végre a következő feladatokat:
Válasszanak ki egy konkrét árut (pl. autóalkatrészek), mennyiséget és csomagolási módot (pl. EUR1 szabvány rakodólap). Azonosítsák a rendelkezésre álló raktárméretek, valamint tárolási módok, eszközök alapján a szükséges közlekedő utak, manipulációs területek mennyiségét, méretét. Vizsgálják meg, hogy az adott szituációkban melyik a legoptimálisabb tárolási mód, eszköz. Hasonlítsák össze az egyes lehetőségek esetében a területkihasználtsági mutatókat. Készítsenek összefoglaló jelentést, amely tartalmazza a vizsgálat eredményeit, következtetéseiket, valamint javaslatot tesz a legmegfelelőbb megoldásra.
3. Várható eredmény:
A projekt eredményeként a tanulók képesek lesznek: 
Összehasonlítani a különböző raktári elhelyezések előnyeit, hátrányait. Megállapítani a legmegfelelőbb raktári kialakítást, a közlekedő utak és manipulációs területek figyelembevételével. Kiszámítani a legjobb területkihasználtsági mutatót. Felmérni a környezeti hatásokat és fenntarthatósági szempontokat.
4. Projekt zárása:
A csoportok bemutatják a projekt eredményeit egy prezentáció formájában, majd a többi csoporttal megvitatják a következtetéseiket.
5. Értékelési szempontok:
A vizsgálat alapossága és megalapozottsága. Az összehasonlítás logikussága és áttekinthetősége. A lehetőségek megfelelő figyelembevétele, és döntéshozatal. A számítások pontossága. A környezeti hatások figyelembevétele.
A prezentáció minősége és kifejezőereje.</t>
  </si>
  <si>
    <t>Szakirányú oktatás összes óraszáma:</t>
  </si>
  <si>
    <r>
      <t xml:space="preserve">A tananyagelemek és a deszkriptorok projektszemléletű kapcsolódása: 
</t>
    </r>
    <r>
      <rPr>
        <sz val="11"/>
        <color theme="1"/>
        <rFont val="Franklin Gothic Book"/>
        <family val="2"/>
        <charset val="238"/>
      </rPr>
      <t>A nemzetközi szállítmányozási feladatok megoldásánál különösen fontos hangsúlyt kap az Incoterms szokványok ismerete. A tanulók elsajátítják a használatban lévő paritások jellemzőit, a kötelezettségek szerinti csoportosítások alapjait, a költségek és kockázatok megosztásának szabályait. A tanulók valós vagy virtuális környezetben a külkereskedelmi szerződés alapján kiválasztják az ügyletnek megfelelő klauzulát, és annak alapján meghatározzák az eladó és vevő kötelezettségeit, költségeit és kockázatát. Az Incoterms paritás alapján egy adott szituációban hajtják végre az árutovábbítás tervezését, szervezését, koordinálását.</t>
    </r>
  </si>
  <si>
    <t>Európa szállítmányozási, közlekedési földrajza</t>
  </si>
  <si>
    <t>Általános szállítmányozás</t>
  </si>
  <si>
    <t>Külkereskedelmi szokványok</t>
  </si>
  <si>
    <t>Külkereskedelmi ügyletek</t>
  </si>
  <si>
    <t>Külkereskedelmi és vámismeretek</t>
  </si>
  <si>
    <t>Önállóan végzi munkáját, képes az önellenőrzésre, koordinálja a szerződéskötéssel kapcsolatos feladatait.</t>
  </si>
  <si>
    <t>Szem előtt tartja a kereskedelmi szerződés pontos, biztonságos teljesítését, minimalizálja az áru-, ár-, partner-, politikai-, és földrajzi kockázatokat.</t>
  </si>
  <si>
    <t>Ismeri a hatályos Incoterms szokványokat, és azok alkalmazási területeit.</t>
  </si>
  <si>
    <t>Kiválasztja a külkereskedelmi ügyletnek megfelelő Incoterms paritást, és ennek alapján eladási árat képez.</t>
  </si>
  <si>
    <t>"G" KÜLKERESKEDELMI ÜGYLETEK ELŐKÉSZÍTÉSE, LEBONYOLÍTÁSA (19; 22; 23; 24; 27. SOR)</t>
  </si>
  <si>
    <r>
      <t xml:space="preserve">A tananyagelemek és a deszkriptorok projektszemléletű kapcsolódása: 
</t>
    </r>
    <r>
      <rPr>
        <sz val="11"/>
        <color theme="1"/>
        <rFont val="Franklin Gothic Book"/>
        <family val="2"/>
        <charset val="238"/>
      </rPr>
      <t>Az elektronikus rendszerek megfelelő alkalmazása nélkülözhetetlen az árutovábbítási folyamatokban. A fuvarozási szerződések megkötése, helyfoglalások, okmány kiállítások és okmány továbbítások általában online felületen történnek. A projektalapú oktatásnál ezeket a rendszereket megismerik a tanulók, és alkalmazzák a valós vagy virtuális feladatok megoldásánál. Az idegen nyelvű online felületek kezelését a tanulók elsajátítják, és biztonsággal használják. Javasolt gyakorlati helyen, vagy szakmai látogatás alkalmával bemutatni a folyamatokat.</t>
    </r>
  </si>
  <si>
    <t>Tengerentúli árutovábbítás</t>
  </si>
  <si>
    <t>Légi árutovábbítás</t>
  </si>
  <si>
    <t>Vasúti árutovábbítás</t>
  </si>
  <si>
    <t>Szállítmányozói feladatok</t>
  </si>
  <si>
    <t>Idegen nyelvű szakmai levelezés</t>
  </si>
  <si>
    <t>Szakmai idegen nyelv</t>
  </si>
  <si>
    <t>Közlekedésinformatika</t>
  </si>
  <si>
    <t xml:space="preserve">Közlekedési alapok </t>
  </si>
  <si>
    <t>Önállóan végzi munkáját, képes az önellenőrzésre, koordinálja a feladatait.</t>
  </si>
  <si>
    <t>Megfelelően alkalmazza az online bejelentési felületeket, szem előtt tartja a megbízó igényeit.</t>
  </si>
  <si>
    <t>Ismeri a helyfoglalással, a hajótérfoglalással, az árufeladással és az interkontinentális árutovábbítással kapcsolatos feladatokat, a tömeg és a térfogat arányának meghatározását.</t>
  </si>
  <si>
    <t>Elektronikus rendszer alkalmazásával online helyfoglalást, illetve hajótérfoglalást végez légi és tengeri forgalomban.</t>
  </si>
  <si>
    <t>"H"  ELEKTRONIKUS RENDSZEREK ALKALMAZÁSA AZ ÁRUTOVÁBBÍTÁSBAN (25; 26. SOR)</t>
  </si>
  <si>
    <r>
      <t xml:space="preserve">A tananyagelemek és a deszkriptorok projektszemléletű kapcsolódása: 
</t>
    </r>
    <r>
      <rPr>
        <sz val="11"/>
        <color theme="1"/>
        <rFont val="Franklin Gothic Book"/>
        <family val="2"/>
        <charset val="238"/>
      </rPr>
      <t>A projektalapú oktatás keretében a tanuló valós vagy virtuális környezetben végzi a feladatát. Alkalmazza az internetes útvonaltervező rendszereket (Via Michelin, Google), a digitális térképeket, az internetes útdíjszedési rendszert (HU-GO), az EKAER-t. Adott szituációban bejelenti a fuvarozást, megtervezi az útvonalat, kiszámítja a fizetendő útdíjakat a fuvarozást végző fuvareszközre vonatkozóan. Javasolt gyakorlati helyen, vagy szakmai látogatás alkalmával bemutatni a folyamatokat.</t>
    </r>
  </si>
  <si>
    <t>Az elosztási logisztika gyakorlata</t>
  </si>
  <si>
    <t>Disztribúció és értékesítés</t>
  </si>
  <si>
    <t>Elosztási logisztika</t>
  </si>
  <si>
    <t>Magyarország szállítmányozási, közlekedési földrajza</t>
  </si>
  <si>
    <t>Közlekedésföldrajz</t>
  </si>
  <si>
    <t>Önállóan hoz döntéseket a digitális alkalmazások segítségével az útvonal optimalizálás érdekében.</t>
  </si>
  <si>
    <t>Szem előtt tartja a költségösszetevő tényezőket és az úthálózatra jellemző adottságokat.</t>
  </si>
  <si>
    <t>Ismeri az úthálózatot, a járművek műszaki jellemzőit, a hatályos jogszabályokat, tisztában van a felmerülő költségek típusaival.</t>
  </si>
  <si>
    <t>Útvonaltervező szoftver alkalmazásával optimalizálja az útvonalat, az elektronikus útdíjszedési rendszer használatával meghatározza az útdíjat, és kiválasztja a viszonylatnak és a küldemény jellegének megfelelő járművet.</t>
  </si>
  <si>
    <r>
      <t xml:space="preserve">A tananyagelemek és a deszkriptorok projektszemléletű kapcsolódása: 
</t>
    </r>
    <r>
      <rPr>
        <sz val="11"/>
        <color theme="1"/>
        <rFont val="Franklin Gothic Book"/>
        <family val="2"/>
        <charset val="238"/>
      </rPr>
      <t>A projektszemléletű oktatás keretében a vámeljárások elektronikus rendszerben történő alkalmazása a cél. Valós vagy virtuális környezetben a tanuló egy adott termék kereskedelmi számlában megjelenő adatait felhasználva elvégzi a megfelelő vámtarifába sorolást. A besorolást követően kiválasztja a megfelelő (preferenciás) vámtételt, meghatározza az ügyleti értéket, kiszámítja a fizetendő vámtartozást és adótartozást. Adott szituációban elvégzi az export vagy import vám elé állítást a megfelelő okmányok benyújtásával online vagy papír alapon. Javasolt gyakorlati helyen, vagy szakmai látogatás alkalmával bemutatni a folyamatot.</t>
    </r>
  </si>
  <si>
    <t>Vámismeretek</t>
  </si>
  <si>
    <t>Betartja és betartatja a hatályos jogszabályokat.</t>
  </si>
  <si>
    <t>Szem előtt tartja a megfelelő vámeljárás kiválasztását, és kötelezőnek tartja magára nézve a hatályos jogszabályokat.</t>
  </si>
  <si>
    <t>Ismeri a vámtarifát, a hatályos vámkódexet, és az áru vám elé állítási folyamatát. Meghatározza a vámértéket, az ügyleti értéket és a fizetendő adókat.</t>
  </si>
  <si>
    <t>Alkalmazza az elektronikus vám elé állítási és TARIC rendszert, valamint kiszámolja a fizetendő vám és az általános forgalmi adó összegét.</t>
  </si>
  <si>
    <r>
      <t xml:space="preserve">A tananyagelemek és a deszkriptorok projektszemléletű kapcsolódása: 
</t>
    </r>
    <r>
      <rPr>
        <sz val="11"/>
        <color theme="1"/>
        <rFont val="Franklin Gothic Book"/>
        <family val="2"/>
        <charset val="238"/>
      </rPr>
      <t>A projektalapú oktatás keretében a tanuló megismerkedik a nemzetközi árutovábbítás kockázatait kiküszöbölő szállítmánybiztosítással, annak feltételeivel, formáival, fedezeteivel. Valós vagy virtuális környezetben, az adott árura szállítmánybiztosítási szerződést köt papír alapon, vagy online rendszerben. Az áru tulajdonságait, csomagolását, tömegét, méretét, valamint az árutovábbítási viszonylatot, az átrakodások helyét, számát, és a felmerülő kockázatokat figyelembe véve kiválasztja a megfelelő fedezeti formát. Egy szituációs helyzetben felismeri az árusérülést, annak mértékét, és elindítja a kártérítési eljárást. Az eljárási folyamatot lépésről-lépésre végrehajtja, a megfelő okmányokat, bizonylatokat kiállítja.</t>
    </r>
  </si>
  <si>
    <t>Szállítmánybiztosítás</t>
  </si>
  <si>
    <t>Önállóan ellenőrzi a biztosítási feltételeket és betartja a szerződéses feltételeket.</t>
  </si>
  <si>
    <t>Szem előtt tartja a fedezeti kockázatokat, és a kártérítési eljárás folyamatában képviseli a biztosított fél érdekeit.</t>
  </si>
  <si>
    <t>Ismeri a szállítmánybiztosítási formákat, kockázatokat, fedezeteket és kiegészítő biztosításokat, valamint a kártérítési eljárás folyamatának lépéseit, okmányait.</t>
  </si>
  <si>
    <t>Szállítmánybiztosítási szerződést köt interneten, és lefolytatja a kártérítési eljárást.</t>
  </si>
  <si>
    <r>
      <t xml:space="preserve">A tananyagelemek és a deszkriptorok projektszemléletű kapcsolódása: 
</t>
    </r>
    <r>
      <rPr>
        <sz val="11"/>
        <color theme="1"/>
        <rFont val="Franklin Gothic Book"/>
        <family val="2"/>
        <charset val="238"/>
      </rPr>
      <t>A nemzetközi szállítmányozási feladatok lebonyolítása igényli a nemzetközi pénzmozgások, a lehetséges fizetési eszközök és módok, valuták, devizák, átváltási árfolyamok  ismeretét. A tanuló valós vagy virtuális környezetben végez banki tranzakciókat, átutalási megbízást ad, akkreditívet nyit, okmányos beszedést indít papír alapon vagy online felületen. Javasolt gyakorlati helyen, vagy szakmai látogatás alkalmával bemutatni a folyamatokat.</t>
    </r>
  </si>
  <si>
    <t>Nemzetközi pénzügyek</t>
  </si>
  <si>
    <t>Képes az önellenőrzésre a dokumentáció elkészítése során, és felelősséggel végzi a rábízott feladatainak koordinálását, önállóan elkészíti a szükséges dokumentációkat.</t>
  </si>
  <si>
    <t>Törekszik minőségi munkavégzésre, és a bizonylatok szakszerű, pontos kitöltésére.</t>
  </si>
  <si>
    <t>Részletekbe menően ismeri a fizetési módokat, valamint azok gyakorlati alkalmazásának jelentőségét és az online banki felületeket.</t>
  </si>
  <si>
    <t>Kitölti a pénzforgalmi tranzakciókhoz, a tevékenységéhez kapcsolódó banki tranzakcióhoz csatolható, megfelelő dokumentumokat.</t>
  </si>
  <si>
    <r>
      <t xml:space="preserve">A tananyagelemek és a deszkriptorok projektszemléletű kapcsolódása: 
</t>
    </r>
    <r>
      <rPr>
        <sz val="11"/>
        <color theme="1"/>
        <rFont val="Franklin Gothic Book"/>
        <family val="2"/>
        <charset val="238"/>
      </rPr>
      <t xml:space="preserve">A nemzetközi szállítmányozási feladatok lebonyolítása megfelelő szakmai idegen nyelv ismerete nélkül nem megoldható. Ezért a projektszemléletű oktatásban megfelelő szituációkat kell teremteni valós vagy virtuális környezetben. Az adott szituációban a tanulónak kreatívan kell az árufuvarozási ismereteit felhasználva megfelelő információt adni, szerződéseket kötni, jogszabályokat alkalmazni, okmányokat kitölteni. </t>
    </r>
  </si>
  <si>
    <t>Multimodális és kombinált árutovábbítási rendszerek</t>
  </si>
  <si>
    <t>Belvízi árutovábbítás</t>
  </si>
  <si>
    <t>Közúti árutovábbítás</t>
  </si>
  <si>
    <t>A munkája során a kitöltött dokumentumokért vállalja a felelősséget. Felelősséget vállal az adatszolgáltatás tartalmáért és határidőre történő teljesítéséért.</t>
  </si>
  <si>
    <t>A jogszabályi ismeretek helyes alkalmazásával törekszik a kiváló munkavégzésre, és a bizonylatok szakszerű, pontos kitöltésére.</t>
  </si>
  <si>
    <t>A fuvarozási, szállítmányozási szerződések megkötésére vonatkozó előírásokat, nemzetközi egyezményeket ismeri, alkalmazza a szakmai idegen nyelvet és a szakmai kifejezéseket. Különbséget tesz az értékpapírok és fuvarokmányok között.</t>
  </si>
  <si>
    <t>Megköti a fuvarozási és szállítmányozási szerződéseket belföldi és nemzetközi forgalomban magyar és idegen nyelven. Kitölti és kezeli a szükséges okmányokat.</t>
  </si>
  <si>
    <t>"E" FUVAROZÁSI ÁGAZATOK JELLEMZŐI, ESZKÖZEI, SZABÁLYOZÁSA (15; 16; 18; 21. SOR)</t>
  </si>
  <si>
    <r>
      <t xml:space="preserve">A tananyagelemek és a deszkriptorok projektszemléletű kapcsolódása: 
</t>
    </r>
    <r>
      <rPr>
        <sz val="11"/>
        <color theme="1"/>
        <rFont val="Franklin Gothic Book"/>
        <family val="2"/>
        <charset val="238"/>
      </rPr>
      <t xml:space="preserve">A különböző fuvarozási módok díjszabási rendszereinek az ismeretében a tanuló valós vagy virtuális környezetben végzi el a feladatát. A kapott áruadatok és viszonylati adatok ismeretében meghatározza a szükséges fuvareszközt, útvonalat. A fuvarozási módhoz kapcsolódó díjszabások segítségével meghatározza a fuvardíjat és a kapcsolódó mellékköltségeket, pótlékokat. Kialkudja a kedvezményeket az általa kiválasztott fuvarozótól, szállítmányozótól. A projektmunkája során kiemelt figyelmet fordít a gazdaságosságra, biztonságra, gyorsaságra. </t>
    </r>
  </si>
  <si>
    <t>Csővezetékes szállítás</t>
  </si>
  <si>
    <t>Tengeri közlekedés</t>
  </si>
  <si>
    <t>Belvízi közlekedés</t>
  </si>
  <si>
    <t>Légi közlekedés</t>
  </si>
  <si>
    <t>Közúti közlekedés</t>
  </si>
  <si>
    <t>Vasúti közlekedés</t>
  </si>
  <si>
    <t>Közlekedés technikája és üzemvitele</t>
  </si>
  <si>
    <t>Közlekedési számítások</t>
  </si>
  <si>
    <t>Közlekedési alágazatok átfogó ismerete</t>
  </si>
  <si>
    <t>Vezetői irányítás mellett megtervezi a fuvarozási módot, és önállóan elvégzi a kapcsolódó díjszámítást.</t>
  </si>
  <si>
    <t>Szabálykövető, a kalkulációkat rendszerezetten, átláthatóan és precízen végzi az elektronikus úton elérhető díjszabások alkalmazásával.</t>
  </si>
  <si>
    <t>Széles kontextusban ismeri a vasúti, közúti, légi fuvarozásban alkalmazott díjszabás rendszert, a kedvezmények mértékét és igénybevételének lehetőségeit.</t>
  </si>
  <si>
    <t>Elvégzi a vasúti, közúti, vízi (folyami, tengeri), légi fuvardíjszámítást, a kombinált árufuvarozáshoz kapcsolódó döntéseket előkészíti és a kapcsolódó számításokat elkészíti.</t>
  </si>
  <si>
    <t>"F" FUVARKÖLTSÉG KALKULÁCIÓK (17; 20. SOR)</t>
  </si>
  <si>
    <r>
      <t xml:space="preserve">A tananyagelemek és a deszkriptorok projektszemléletű kapcsolódása: 
</t>
    </r>
    <r>
      <rPr>
        <sz val="11"/>
        <color theme="1"/>
        <rFont val="Franklin Gothic Book"/>
        <family val="2"/>
        <charset val="238"/>
      </rPr>
      <t xml:space="preserve">Kiemelt fontosságú a külkereskedelmi ügyletek lebonyolításához szükséges kereskedelmi szokványok, a behozatali és kiviteli vámeljárások, a fizetési módok és eszközök, a szállítmánybiztosítási feltételek és a közlekedési földrajz ismerete. A tanulók a projektalapú oktatás megvalósításában valós vagy virtuális környezetben nyújtanak segítséget egy adott árura vonatkozóan a külkereskedelmi szerződés megkötéséhez. Javaslatot tesznek az igényeknek megfelelő Incoterms szokványra, kiemelve azok eladóra és vevőre vonatkozó kötelezettségeit és annak költségeit. Döntést hoznak a vámeljárások tekintetében, és javaslatot tesznek a fizetési módra vonatkozóan, annak előnyeit és hátrányait (birtokon kívül kerülés) ismertetve az eladó és vevő részére. </t>
    </r>
  </si>
  <si>
    <t>Szállítmányozási alapok</t>
  </si>
  <si>
    <t>Önállóan végzi munkáját folyamatos önellenőrzés mellett.</t>
  </si>
  <si>
    <t>Folyamatosan törekszik szaktudásának elmélyítésére.</t>
  </si>
  <si>
    <t>Elő- és utókalkulációhoz szükséges ismeretekkel rendelkezik.</t>
  </si>
  <si>
    <t>A külkereskedelmi szerződés előkészítésében részt vesz, és ezek alapján a külkereskedelmi ügyletek szervezését előkészíti a vállalat számára.</t>
  </si>
  <si>
    <r>
      <t xml:space="preserve">A tananyagelemek és a deszkriptorok projektszemléletű kapcsolódása: 
</t>
    </r>
    <r>
      <rPr>
        <sz val="11"/>
        <color theme="1"/>
        <rFont val="Franklin Gothic Book"/>
        <family val="2"/>
        <charset val="238"/>
      </rPr>
      <t xml:space="preserve">A projektalapú oktatás keretében a tanuló valós vagy virtuális környezetben végzi a megfelelő bizonylatok kiállítását elektronikus vagy papír formában. A különböző fuvarozási ágazatoknál megismert fuvarokmányokat és egyéb árut kísérő okmányokat az adott feladat ismeretében magyarul (szükség szerint idegen nyelven) kiállítja. A nemzetközi szállítmányozási okmányokat (FIATA), a légi fuvarlevelet, a hajóraklevelet idegen nyelven állítja ki. Az elektronikus okmányokat az adott rendszerben adatokkal feltölti, kezeli. </t>
    </r>
  </si>
  <si>
    <t>Képes az önellenőrzésre a dokumentáció elkészítése során, és felelősséggel végzi a rábízott feladatok irányítását, önállóan elkészíti a szükséges dokumentációkat.</t>
  </si>
  <si>
    <t>Törekszik a hibátlan munkavégzésre és a bizonylatok szakszerű, pontos kitöltésére.</t>
  </si>
  <si>
    <t>Ismeri az egyes bizonylatok szakmai tartalmát, az elektronikus kitöltést és adattovábbítást, az online felületek kezelését, kiválasztja az egyes közlekedési alágazatokhoz kapcsolódó információkat.</t>
  </si>
  <si>
    <t>Előkészíti az egyes járművek közlekedéséhez használatos nyomtatványokat, pl. szállítólevél, fuvarlevél, árukísérő egyéb okmányok.</t>
  </si>
  <si>
    <r>
      <t xml:space="preserve">A tananyagelemek és a deszkriptorok projektszemléletű kapcsolódása:
</t>
    </r>
    <r>
      <rPr>
        <sz val="11"/>
        <color theme="1"/>
        <rFont val="Franklin Gothic Book"/>
        <family val="2"/>
        <charset val="238"/>
      </rPr>
      <t xml:space="preserve">A diák a projekszemléletű oktatás keretében valós vagy virtuális környezetben egy adott küldemény csomagolása, mérete, tömege alapján határozza meg a díjszámítási tömeget, arra a fuvarozási módra, eszközre vonatkozóan, mely megfelel az adott áru jellegének, és az árutovábbítási viszonylatnak. Feladata, hogy olyan gazdaságos fuvarköltséget kalkuláljon a megfelelő díjszámítási tömeggel, amely az áru jellegét, viszonylatot és a megbízó érdekeit figyelembe véve a leggazdaságosabb és a legbiztonságosabb. </t>
    </r>
  </si>
  <si>
    <t>Felismeri, hogy munkájához nélkülözhetetlen a különböző díjszámítási módok pontos ismerete és meghatározása.</t>
  </si>
  <si>
    <t>Azonosítja a bruttó és nettó tömeget, a csomagolási egységeket.</t>
  </si>
  <si>
    <t>Kalkulálja a nemzetközi egyezmények alapján a díjszámítási tömeget.</t>
  </si>
  <si>
    <r>
      <t xml:space="preserve">A tananyagelemek és a deszkriptorok projektszemléletű kapcsolódása: 
</t>
    </r>
    <r>
      <rPr>
        <sz val="11"/>
        <color theme="1"/>
        <rFont val="Franklin Gothic Book"/>
        <family val="2"/>
        <charset val="238"/>
      </rPr>
      <t xml:space="preserve">A projektalapú oktatás során a tanulók megismerkednek a különböző fuvarozási ágazatokhoz tartozó belföldi és nemzetközi jogszabályokkal, egyezményekkel. Ezek ismeretében tudják végrehajtani valós vagy virtuális környezetben a fuvarozási, szállítmányozási szerződés megkötését, a szükséges okmányok kitöltését elektronikus úton vagy papír alapon. </t>
    </r>
  </si>
  <si>
    <t>Veszélyes küldemények fuvarozásának szabályozása</t>
  </si>
  <si>
    <t>Tengeri szabályozás</t>
  </si>
  <si>
    <t>Belvízi szabályozás</t>
  </si>
  <si>
    <t>Légi szabályozás</t>
  </si>
  <si>
    <t>Közúti szabályozás</t>
  </si>
  <si>
    <t>Vasúti szabályozás</t>
  </si>
  <si>
    <t>Ágazati szabályozások</t>
  </si>
  <si>
    <t>Magára nézve kötelezőnek tekinti a vonatkozó jogszabályok betartását.</t>
  </si>
  <si>
    <t>Elfogadja és alkalmazza a szállítmányozásra vonatkozó szabályozásokat, előírásokat.</t>
  </si>
  <si>
    <t>A belföldi és nemzetközi egyezményeket és standardokat ismeri, érti a külkereskedelmi szerződés lényeges tartalmi elemeit.</t>
  </si>
  <si>
    <t>Munkája során használja a fuvarozás belföldi szabályozását, a nemzetközi egyezményeket és a vonatkozó jogszabályi hátteret.</t>
  </si>
  <si>
    <r>
      <t xml:space="preserve">A tananyagelemek és a deszkriptorok projektszemléletű kapcsolódása: 
</t>
    </r>
    <r>
      <rPr>
        <sz val="11"/>
        <color theme="1"/>
        <rFont val="Franklin Gothic Book"/>
        <family val="2"/>
        <charset val="238"/>
      </rPr>
      <t xml:space="preserve">A projektalapú oktatás során a tanulók a Közlekedés tantárgyban tanultakat felhasználva az egyes fuvarozási ágazatokat az adott szituációban össze tudják hasonlítani, előnyeik, hátrányaik ismeretében ki tudják választani egy adott feladathoz a fuvarozási viszonylatot, a fuvarozandó áru csomagolásának, méretének, tömegének alapján a megfelelő fuvareszközt. </t>
    </r>
  </si>
  <si>
    <t>Vezetői irányítással döntéseket hoz a fuvarozás, szállítmányozás tervezéséről.</t>
  </si>
  <si>
    <t>Felismeri, hogy munkájához nélkülözhetetlen a különböző, szállítmányozáshoz kapcsolódó fogalmak pontos beazonosítása.</t>
  </si>
  <si>
    <t>A szállítás, a fuvarozás és a szállítmányozás tartalma között különbséget tesz.</t>
  </si>
  <si>
    <t>Megfogalmazza az egyes fuvarozási ágak jellemzőit, képes a fuvarozási ágak előnyös és hátrányos tulajdonságai alapján véleményt alkotni a kiválasztott fuvareszközzel kapcsolatban.</t>
  </si>
  <si>
    <r>
      <t xml:space="preserve">A tananyagelemek és a deszkriptorok projektszemléletű kapcsolódása: 
</t>
    </r>
    <r>
      <rPr>
        <sz val="11"/>
        <color theme="1"/>
        <rFont val="Franklin Gothic Book"/>
        <family val="2"/>
        <charset val="238"/>
      </rPr>
      <t xml:space="preserve">A logisztikai számítások és mutatószámok kiemelt jelentőségűek minden logisztikai folyamatban. A tanulók matematikai és fizikai alapismereteiket bővítve számszerűsíthető tényezőket vizsgálnak, amelyekkel a valós vagy virtuális raktár, illetve az adott logisztikai folyamat működése üzemtanilag és minőségileg jellemezhető. Alkalmazni (átváltani) tudják az anyagra, árura jellemző mértékegységeket. Anyagáramlást, kapacitást, területkihasználást, átbocsátóképességet, forgási sebességet, forgási időt, és egyéb minőségi mutatókat számolnak, megoszlási viszonyszámokat képeznek és értelmeznek. </t>
    </r>
  </si>
  <si>
    <t>A logisztikai teljesítmények mutatószámai</t>
  </si>
  <si>
    <t>Logisztikai alapok</t>
  </si>
  <si>
    <t>Ellenőrzési, szabályozási feladatok</t>
  </si>
  <si>
    <t>A raktár működtetése</t>
  </si>
  <si>
    <t>Raktárvezetés</t>
  </si>
  <si>
    <t>Minőségi mutatószámok</t>
  </si>
  <si>
    <t>Dinamikus mutatószámok</t>
  </si>
  <si>
    <t>Statikus mutatószámok</t>
  </si>
  <si>
    <t>Matematikai, fizikai alapok</t>
  </si>
  <si>
    <t>Raktári mutatószámok</t>
  </si>
  <si>
    <t>Önálló kalkulációkat, javaslatokat, reflexiót fogalmaz meg a vállalat számára a kapott értékekből.  Felelősséget vállal az adatszolgáltatás tartalmáért és határidőre történő teljesítéséért.</t>
  </si>
  <si>
    <t>Szabálykövető, a kalkulációkat rendszerezetten, átláthatóan és pontosan végzi.</t>
  </si>
  <si>
    <t>Ismeri a különböző tárolási módokat, a költségfajtákat, az anyagmozgató gépek fajtáit és alkalmazásuk feltételeit. Megoszlási viszonyszámokat képez és értelmez.</t>
  </si>
  <si>
    <t>Statikus és dinamikus mutatókat számol (Terület/ térfogat kihasználási mutató), költségszámításokat végez, anyagmozgatáshoz kapcsolódó feladatokat tervez, vevői minőségi mutatók alapján döntést hoz.</t>
  </si>
  <si>
    <t>"C" LOGISZTIKAI SZÁMÍTÁSOK (6; 14;  SOR)</t>
  </si>
  <si>
    <r>
      <t xml:space="preserve">A tananyagelemek és a deszkriptorok projektszemléletű kapcsolódása: 
</t>
    </r>
    <r>
      <rPr>
        <sz val="11"/>
        <color theme="1"/>
        <rFont val="Franklin Gothic Book"/>
        <family val="2"/>
        <charset val="238"/>
      </rPr>
      <t>A tanulók valós vagy virtuális raktárban végzik el a leltározáshoz, selejtezéshez kapcsolódó feladatokat. Vállalatirányítási, raktárirányítási rendszerek, ehhez kapcsolódó szoftverek segítségével az eszközök és források valóságában is meglévő állományát - mennyiségét és értékét - egy meghatározott időpontra vonatkoztatva határozza meg a tételes kimutatással. A leltározási szabályzat alapján ütemtervet készít, kiállítja a szükséges bizonylatokat, jegyzőkönyvet ír.</t>
    </r>
  </si>
  <si>
    <t>Raktárirányítás</t>
  </si>
  <si>
    <t>Raktárnyilvántartás</t>
  </si>
  <si>
    <t>A raktárirányítás rendszere</t>
  </si>
  <si>
    <t>Anyag és áruismeret</t>
  </si>
  <si>
    <t>Raktározási folyamatok</t>
  </si>
  <si>
    <t>Raktározási alapok</t>
  </si>
  <si>
    <t>Csoportban, vezetői irányítással végzi a leltározást, selejtezést, a szükség szerinti leértékelést.</t>
  </si>
  <si>
    <t>Elkötelezett a számítások és a dokumentálás pontos, környezettudatos elvégzése iránt.</t>
  </si>
  <si>
    <t>Ismeri a leltározás szerepét, előkészítésének, lebonyolításának menetét, a leltárfelvételi ív és a leltározási jegyzőkönyv tartalmi követelményeit. Ismeri a leltáreredmény megállapításának módját, a hiány vagy a többlet lehetséges okait.</t>
  </si>
  <si>
    <t>Leltározást, selejtezést és leértékelést végez.</t>
  </si>
  <si>
    <t>"D" LOGISZTIKA RENDSZEREK, FOLYAMATOK FELADATAI (7; 8; 9; 10; 11; 12; 13. SOR)</t>
  </si>
  <si>
    <r>
      <t xml:space="preserve">A tananyagelemek és a deszkriptorok projektszemléletű kapcsolódása: 
</t>
    </r>
    <r>
      <rPr>
        <sz val="11"/>
        <color theme="1"/>
        <rFont val="Franklin Gothic Book"/>
        <family val="2"/>
        <charset val="238"/>
      </rPr>
      <t>A komissiózás különböző részfolyamatok egymáshoz kapcsolódó sorozata a megrendelés fogadásától a rendelések összeállításáig. A tanuló a projektszemléletű oktatás során valós vagy virtuális raktárban végzi el a komissiózás folyamatait a raktári rendszertől, az anyagmozgató-, kiszedő és mérő eszközök típusától függően. A különböző módon kapható információk birtokában végzi el a rábízott feladatokat. Javasolt gyakorlati helyen, vagy szakmai látogatás alkalmával bemutatni a folyamatokat.</t>
    </r>
  </si>
  <si>
    <t>Az információ</t>
  </si>
  <si>
    <t>A raktári folyamatok anyagmozgató és mérőeszközei</t>
  </si>
  <si>
    <t>A raktári tárolás rendszere</t>
  </si>
  <si>
    <t>Raktári tárolás és anyagmozgatás</t>
  </si>
  <si>
    <t>Munkatársaival szorosan együttműködve, a vezetői utasításokat betartva, önállóan vagy csapatban dolgozik.</t>
  </si>
  <si>
    <t>A rábízott feladatokat pontosan, megfelelő munkatempóban végzi.</t>
  </si>
  <si>
    <t>Ismeri a komissiózás fogalmát, típusait: egylépcsős, többlépcsős, statikus, dinamikus, párhuzamos, soros, centralizált, decentralizált, kézi, automatikus. Ismeri a bejárás módjait. Ismeri a megrendelés és a kigyűjtési jegyzék alapú árukiszedést, a Pick bylight és Pick byvoice módszereket.</t>
  </si>
  <si>
    <t>Komissiózást végez.</t>
  </si>
  <si>
    <r>
      <t xml:space="preserve">A tananyagelemek és a deszkriptorok projektszemléletű kapcsolódása: 
</t>
    </r>
    <r>
      <rPr>
        <sz val="11"/>
        <color theme="1"/>
        <rFont val="Franklin Gothic Book"/>
        <family val="2"/>
        <charset val="238"/>
      </rPr>
      <t xml:space="preserve">A tanuló valós vagy virtuális munkavégzés során alkalmazza a logisztika különböző területein a vállalatirányítási rendszereket, a munkafolyamathoz szükséges szoftvereket, melyek segítségével a szükséges bizonylatokat kiállítja, és elektronikusan továbbítja. </t>
    </r>
  </si>
  <si>
    <t>Raktárak helye, szerepe</t>
  </si>
  <si>
    <t>A logisztikai rendszer felépítése</t>
  </si>
  <si>
    <t>A logisztika információs rendszere</t>
  </si>
  <si>
    <t>Törekszik minőségi munkavégzésre, és a bizonylatok szakszerű, pontos kitöltésére, a fenntarthatóság szempontjainak figyelembevételével.</t>
  </si>
  <si>
    <t>Ismeri az egyes bizonylatok szakmai tartalmát, ismeri az elektronikus adattovábbítási eljárásokat, kiválasztja az egyes munkafolyamathoz kapcsolódó információkat.</t>
  </si>
  <si>
    <t>Előkészíti és elektronikusan vagy papír alapon kitölti az áruforgalom adott szakaszához kapcsolódó bizonylatokat (bevételezési bizonylat, kiadási bizonylat, raktári nyilvántartó karton stb.).</t>
  </si>
  <si>
    <r>
      <t xml:space="preserve">A tananyagelemek és a deszkriptorok projektszemléletű kapcsolódása: 
</t>
    </r>
    <r>
      <rPr>
        <sz val="11"/>
        <color theme="1"/>
        <rFont val="Franklin Gothic Book"/>
        <family val="2"/>
        <charset val="238"/>
      </rPr>
      <t xml:space="preserve">A projektalapú oktatás során a tanulók valós vagy virtuális raktárban végzik el feladataikat. Megtanulják alkalmazni az integrált vállalatirányítási rendszereket, azon belül a raktári szoftvereket, melyek segítségével el tudják végezni a komissiózást, be- és kivételezést, expediálást. Az áru jellegének ismeretében biztosítják és megfelelő biztonsággal alkalmazzák a mérő- és anyagmozgató eszközöket. Megismerik a csomagolási típusokat, és meghatározzák az áru jellemzőit, valamint a szállítási mód függvényében a megfelelő csomagolási módot, eszközt, anyagot. Az elosztáshoz és az értékesítéshez kapcsolódóan megfelelő fuvareszközt és útvonalat választanak, hogy az a legoptimálisabb, leggazdaságosabb, legbiztonságosabb és leggyorsabb legyen. </t>
    </r>
  </si>
  <si>
    <t>Önállóan, segítség nélkül kezeli a felmerülő problémákat.</t>
  </si>
  <si>
    <t>Munkájára szakmailag igényes, pontosan és egyértelműen fogalmazza meg a tevékenységekhez kapcsolódó feladatokat.</t>
  </si>
  <si>
    <t>Ismeri az áruazonosító rendszereket, a bevételezéshez, komissiózáshoz, expediáláshoz szükséges feladatokat, a különböző tárolási módokat és anyagmozgató eszközöket.</t>
  </si>
  <si>
    <t>Elektronikusan azonosítja és ellenőrzi a raktárba beérkezett árukat mennyiségileg és minőségileg, komissiózásnál kiszedési jegyzéket állít össze a megrendelések alapján, és megtervezi a különböző termékcsoportok csomagolásának követelményeit (pl.: darabáru, egységrakomány, veszélyes áru).</t>
  </si>
  <si>
    <r>
      <t xml:space="preserve">A tananyagelemek és a deszkriptorok projektszemléletű kapcsolódása: 
</t>
    </r>
    <r>
      <rPr>
        <sz val="11"/>
        <color theme="1"/>
        <rFont val="Franklin Gothic Book"/>
        <family val="2"/>
        <charset val="238"/>
      </rPr>
      <t xml:space="preserve">A tanulók a projektszemléletű oktatásban valós vagy virtuális raktárban végzik el a feladataikat. Felmérik az árukészletet, döntenek a szükséges beszerzési mennyiségekről. Előkészítik az áru fogadásához a tárolási helyeket, eszközöket. Megismerik az áruk, anyagok jellemzőit, tárolási lehetőségeiket. </t>
    </r>
  </si>
  <si>
    <t>A beszerzési logisztika gyakorlata</t>
  </si>
  <si>
    <t>A beszerzési folyamat</t>
  </si>
  <si>
    <t>Beszerzési logisztika</t>
  </si>
  <si>
    <t>Felelősséggel végzi a rábízott feladatainak koordinálását, önállóan elkészíti a szükséges dokumentációkat.</t>
  </si>
  <si>
    <t>Igényli a pontos, precíz és felelős munkavégzést.</t>
  </si>
  <si>
    <t>Felméri és kezeli az árukészletet, a rendelések előkészítéséhez szükséges feladatokat listázza, majd meghatározza az ehhez kapcsolódó utasításokat.</t>
  </si>
  <si>
    <t>Szervezi a raktár áruforgalmát. Dönt a megrendelések ütemezéséről, miközben a beszerzéssel folyamatos kapcsolatot tart.</t>
  </si>
  <si>
    <r>
      <t xml:space="preserve">A tananyagelemek és a deszkriptorok projektszemléletű kapcsolódása: 
</t>
    </r>
    <r>
      <rPr>
        <sz val="11"/>
        <color theme="1"/>
        <rFont val="Franklin Gothic Book"/>
        <family val="2"/>
        <charset val="238"/>
      </rPr>
      <t xml:space="preserve">A logisztikai tevékenységek fő irányvonala a karcsúsított gyártási rendszerek, a lean elvek megfelelő alkalmazása, amellyel a szervezet gyorsan és rugalmasan képes reagálni a vevők igényeire, miközben a lehető leghatékonyabban használja a rendelkezésre álló erőforrásait. Cél a lehető legjobb minőségű termék, legrövidebb idő alatti kiszolgálása, a lehető legalacsonyabb költségen. A projektszemléletű oktatásban a tanuló elsajátítja ezeknek az elveknek a megvalósítását. Megismeri a minőségi szabványoknak való megfelelés követelményeit, és ezeknek a mutatóknak a kiszámításával nyújt segítséget a vezetői szintnek a döntéshozatalhoz.  </t>
    </r>
  </si>
  <si>
    <t>A logisztika minőségi mutatói</t>
  </si>
  <si>
    <t>A minőségmenedzsment fejlesztésének eszközei</t>
  </si>
  <si>
    <t>Minőségi alapismeretek</t>
  </si>
  <si>
    <t>Minőség a logisztikában</t>
  </si>
  <si>
    <t>A vállalat eredményes működése érdekében felelősen alkalmazza a lean elveit és módszereit.</t>
  </si>
  <si>
    <t>Nyitott a szakmájához kapcsolódó, de más területen tevékenykedő szakemberekkel való szakmai együttműködésre.</t>
  </si>
  <si>
    <t>Ismeri az alapvető lean módszereket (5S, kanban) és a TQM-hez kapcsolódó fogalmakat. Azonosítja a minőségbiztosítás és szabályozás közötti különbségeket.</t>
  </si>
  <si>
    <t>Kiválasztja és alkalmazza a vállalat számára megfelelő lean eszközöket.</t>
  </si>
  <si>
    <r>
      <t xml:space="preserve">A tananyagelemek és a deszkriptorok projektszemléletű kapcsolódása: 
</t>
    </r>
    <r>
      <rPr>
        <sz val="11"/>
        <color theme="1"/>
        <rFont val="Franklin Gothic Book"/>
        <family val="2"/>
        <charset val="238"/>
      </rPr>
      <t>Egy termelő vállalatnál kiemelt jelentősége van annak, hogy megfelelő operatív és stratégiai tervek készüljenek, amely alapján a leggazdaságosabban tudják a termékeket legyártani. A tanuló az oktatás során megismerkedik ezeknek a terveknek a tartalmával. A projektszemléletű oktatásban az ismereteit alkalmazva ütemezni tudja a részfolyamatokra vonatkozóan a termelési határidőket. Meg tudja határozni a gyártáshoz szükséges anyagokat, munkaeszközöket és munkaerőt. Ütemezni tudja a beszállítást, a tárolást és a munkahelyi kiszolgálást.</t>
    </r>
  </si>
  <si>
    <t>A termelési logisztika gyakorlata</t>
  </si>
  <si>
    <t>Termelésirányítás</t>
  </si>
  <si>
    <t>Termeléstervezés</t>
  </si>
  <si>
    <t>Termelési logisztika</t>
  </si>
  <si>
    <t>Korrigálja a számítási folyamatokban elkövetett hibáit autonóm módon.</t>
  </si>
  <si>
    <t>Igényli a pontos, precíz és felelős munkavégzést a tervek összeállításánál.</t>
  </si>
  <si>
    <t>Meghatározza és ismerteti a vállalat számára szükséges megfelelő időtávban a termelési terveket.</t>
  </si>
  <si>
    <t>Képes hosszú-és középtávú termelési tervek összeállítására. (aggregált tervezési rendszer, MRP)</t>
  </si>
  <si>
    <r>
      <t xml:space="preserve">A tananyagelemek és a deszkriptorok projektszemléletű kapcsolódása: 
</t>
    </r>
    <r>
      <rPr>
        <sz val="11"/>
        <color theme="1"/>
        <rFont val="Franklin Gothic Book"/>
        <family val="2"/>
        <charset val="238"/>
      </rPr>
      <t xml:space="preserve">A projektszemléletű oktatás során valós vagy virtuális logisztikai folyamatokban végzi el a feladatait a tanuló. A termeléshez vagy az értékesítéshez szükséges igények felmérését követően megvizsgálja a készleteket, kalkulációkat végez és meghatározza a rendelési tételnagyságot, elvégzi a szükséges beszerzést. </t>
    </r>
  </si>
  <si>
    <t>Beszerzési stratégiák</t>
  </si>
  <si>
    <t>Meglévő költségadatokból önállóan kalkulál mutatókat, folyamatos önellenőrzés mellett.</t>
  </si>
  <si>
    <t>Önkritikus a saját számításaival kapcsolatban.</t>
  </si>
  <si>
    <t>Alkalmazói szinten érti az EOQ modellt.</t>
  </si>
  <si>
    <t>Kiszámolja az optimális rendelési tételnagyságot.</t>
  </si>
  <si>
    <r>
      <t xml:space="preserve">A tananyagelemek és a deszkriptorok projektszemléletű kapcsolódása: 
</t>
    </r>
    <r>
      <rPr>
        <sz val="11"/>
        <color theme="1"/>
        <rFont val="Franklin Gothic Book"/>
        <family val="2"/>
        <charset val="238"/>
      </rPr>
      <t>A projektszemléletű oktatás során valós vagy virtuális logisztikai folyamatokban végzi el a feladatait a tanuló. Meghatározza a termeléshez szükséges igényeket, megvizsgálja a készleteket, elindítja a beszerzési folyamatot.</t>
    </r>
  </si>
  <si>
    <t>A készletezési logisztika gyakorlata</t>
  </si>
  <si>
    <t>Készletgazdálkodás</t>
  </si>
  <si>
    <t>Készletezési logisztika</t>
  </si>
  <si>
    <t>Korrigálja a számítási folyamatokban elkövetett hibáit autonóm módon. Munkája során a vezetőinek prezentált készletgazdálkodási mutatókért vállalja a felelősséget.</t>
  </si>
  <si>
    <t>Törekszik a szabályok betartása melletti legjobb megoldások alkalmazására.</t>
  </si>
  <si>
    <t>Azonosítja és különbséget tesz az abszolút és relatív készletértékelési mutatókban. Készlettípusokat számol, rendelési tételnagyságot állapít meg.</t>
  </si>
  <si>
    <t>Biztonsággal alkalmazza a készletgazdálkodási mutatókat. Kiszámolja a készletezési ciklusidőt, a rendelési átfutási időt és a biztonsági készletszintet.</t>
  </si>
  <si>
    <t>"B" RAKTÁRI KÉSZLETEK (2; 3; 4; 5. SOR)</t>
  </si>
  <si>
    <r>
      <t xml:space="preserve">A tananyagelemek és a deszkriptorok projektszemléletű kapcsolódása: 
</t>
    </r>
    <r>
      <rPr>
        <sz val="11"/>
        <color theme="1"/>
        <rFont val="Franklin Gothic Book"/>
        <family val="2"/>
        <charset val="238"/>
      </rPr>
      <t>A projektalapú oktatás folyamatában a tanuló különböző elvek alapján, különböző módszerek segítségével számításokat végez a számviteli előírások betartása mellett. Ezzel segítséget nyújt a vezetői szintnek az évközi és év végi értékeléshez, beszámolóhoz, eredménykimutatáshoz.</t>
    </r>
  </si>
  <si>
    <t>Betartja a készletértékelési módszereknél megtanult alapelveket.</t>
  </si>
  <si>
    <t>A készletértékelési módszerek alkalmazásánál önkritikus a saját munkájával kapcsolatban.</t>
  </si>
  <si>
    <t>Alkalmazói szinten ismeri a FIFO, LIFO, HIFO, LOFO, FEFO, súlyozott átlagár készletértékelési módszereket.</t>
  </si>
  <si>
    <t>Alkalmazza és különbséget tesz a készletértékelési módszerek között.</t>
  </si>
  <si>
    <r>
      <t xml:space="preserve">A tananyagelemek és a deszkriptorok projektszemléletű kapcsolódása: 
</t>
    </r>
    <r>
      <rPr>
        <sz val="11"/>
        <color theme="1"/>
        <rFont val="Franklin Gothic Book"/>
        <family val="2"/>
        <charset val="238"/>
      </rPr>
      <t>A projektalapú oktatás folyamatában a tanuló egy valós vagy virtuális raktárban be tudja azonosítani, fel tudja mérni a készleteket. Gondoskodik a termeléshez vagy értékesítéshez szükséges készletmennyiségről, és azok beszerzéséről. Javasolt gyakorlati helyen vagy szakmai látogatás alkalmával bemutatni a folyamatokat.</t>
    </r>
  </si>
  <si>
    <t>A készletezés szerepe</t>
  </si>
  <si>
    <t>Vezetői irányítással döntéseket hoz a készletszintnek megfelelően a termelést érintő folyamatokban.</t>
  </si>
  <si>
    <t>Belátja, hogy munkájához nélkülözhetetlen a különböző készlettípusok pontos beazonosítása.</t>
  </si>
  <si>
    <t>A vásárolt, saját termelésű készleteket, anticipált készleteket, ciklikus készleteket, fluktuációs, szállítási, tartalék alkatrész készleteket, függő, független keresletű készleteket, ABC készlettípusokat beazonosítja.</t>
  </si>
  <si>
    <t>Megvizsgálja és megállapítja a készletek nagyságát a nyilvántartás és a tényleges készletfelmérés adataiból.</t>
  </si>
  <si>
    <r>
      <t xml:space="preserve">A tananyagelemek és a deszkriptorok projektszemléletű kapcsolódása: 
</t>
    </r>
    <r>
      <rPr>
        <sz val="11"/>
        <color theme="1"/>
        <rFont val="Franklin Gothic Book"/>
        <family val="2"/>
        <charset val="238"/>
      </rPr>
      <t>A logisztika egyik fő eleme a készletgazdálkodás. A tanulmányok során a tanuló megismeri, felismeri a különböző készlettípusokat. A projektszemléletű oktatás során képes kezelni a felismert készlettípusokat és megfelelően gazdálkodni azokkal.</t>
    </r>
  </si>
  <si>
    <t>Készletgazdálkodásra vonatkozóan önálló javaslatokat fogalmaz meg a szakmai vezető részére.</t>
  </si>
  <si>
    <t>Törekszik munkája során a készletgazdálkodás fogalmainak precíz használatára.</t>
  </si>
  <si>
    <t>Megérti a készletgazdálkodás fogalmát, valamint a készletgazdálkodás során használt különböző készletszintek fogalmait, jellemzőit.</t>
  </si>
  <si>
    <t>Használja a különböző készletszintekhez tartozó szakkifejezéseket, csoportosítja a termékeket a fogyasztói kereslet alapján (kurrens, inkurrens, standard áruk).</t>
  </si>
  <si>
    <r>
      <t xml:space="preserve">A tananyagelemek és a deszkriptorok projektszemléletű kapcsolódása:  
</t>
    </r>
    <r>
      <rPr>
        <sz val="11"/>
        <color theme="1"/>
        <rFont val="Franklin Gothic Book"/>
        <family val="2"/>
        <charset val="238"/>
      </rPr>
      <t>A szakmai idegen nyelv ismeretének kiemelt jelentősége van a külkeresekdelem, szállítmányozás és logisztika területén. A tanuló megtanul idegen nyelven kommunikálni a külföldi partnerekkel szóban és írásban. A projektszemléletű oktatás keretében a tanulónak az adott szituációban kell a feladatait elvégeznie magyar és idegen nyelven.</t>
    </r>
  </si>
  <si>
    <t>Képes az önellenőrzésre az idegen nyelvű okmányok szakszerű és pontos kitöltése során, és képes idegen nyelven hatékonyan kommunikálni a külföldi partnerekkel.</t>
  </si>
  <si>
    <t>Igényli nyelvi szakszókincsének folyamatos bővítését.</t>
  </si>
  <si>
    <t>Rendelkezik a társalgási szintű, idegen nyelvű szakmai szókinccsel.</t>
  </si>
  <si>
    <t>Felveszi a kapcsolatot az árutovábbításban résztvevő belföldi és nemzetközi szervezetekkel magyar és idegen nyelven, illetve idegen nyelvű okmányokat tölt ki szakszerűen.</t>
  </si>
  <si>
    <t>"A" MAGYAR ÉS IDEGEN NYELVŰ KOMMUNIKÁCIÓ (1. SOR)</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</si>
  <si>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</si>
  <si>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20 óra</t>
    </r>
  </si>
  <si>
    <t>Veszélyes anyagok, áruk okmányai, fuvarozásának és tárolásának veszélyei
1.A projekt célja: 
A tanulók ismerjék meg a különböző veszélyes anyagokat. Vizsgálják meg, hogy az egyes közlekedési ágazatokban milyen szabályozások vannak érvényben veszélyes anyagok fuvarozására, rakodására, rögzítésére, valamint tárolására, raktározására. Állapítsák meg, hogy egy adott veszélyes anyag hogyan fuvarozható, miként tárolható.
2. Feladatleírás:
A tanulók kiscsoportokban dolgozva hajtsák végre a következő feladatokat:
Válasszanak ki egy konkrét árut (pl. Hypo), mennyiséget és viszonylatot (pl. Magyarországról Ukrajnába). Vizsgálják meg, hogy az egyes közlekedési ágazatokban milyen szabályok vonatkoznak az adott áru fuvarozási mennyiségére, csomagolására, rakodására, rögzítésére és okmányaira vonatkozóan.
Határozzák meg, hogy milyen veszélyt jelző bárcákat, táblákat kell lehelyezni a csomagoláson és a fuvareszközön. Tervezzék meg több fuvarozási ágazattal, több különböző útvonalon az áru továbbítását, és töltsék ki a szükséges okmányokat. Vizsgálják meg, hogy a raktári tároláshoz milyen eszközökre, veszélyt jelző táblákra, elrendezésre, biztonsági előírásokra, elsősegély csomagra van szükség az adott árutípus esetében.
3. Várható eredmény:
A projekt eredményeként a tanulók képesek lesznek megismerni egy adott veszélyes anyag tulajdonságait, piktogramjait. Képesek lesznek felmérni az anyag továbbításával, illetve tárolásával járó veszélyeket, és alkalmazni fogják tudni az előírásokat, szabályokat egy adott helyzetben. 
4. Projekt zárása:
A csoportok bemutatják a projekt eredményeit egy prezentáció formájában, és a többi csoporttal megvitatják a következtetéseket.
5. Értékelési szempontok:
A vizsgálat alapossága és megalapozottsága, a veszélyt jelző bárcák, táblák megfelelő alkalmazása, az anyag tulajdonságainak a felismerése, a környezeti hatások figyelembevétele, valamint a prezentáció minősége, kifejezőereje.</t>
  </si>
  <si>
    <r>
      <t xml:space="preserve">Kapcsolódó tananyagegységek: 
</t>
    </r>
    <r>
      <rPr>
        <sz val="11"/>
        <color theme="1"/>
        <rFont val="Franklin Gothic Book"/>
        <family val="2"/>
        <charset val="238"/>
      </rPr>
      <t>"A", "G", "F"</t>
    </r>
  </si>
  <si>
    <t xml:space="preserve">Közlekedési alágazatok lehetséges útvonalai
1. A projekt célja: A tanulók ismerjék meg a különböző közlekedési ágazatok belföldi és nemzetközi útvonalait, kontinentális és interkontinentális viszonylatban. Vizsgálják meg, hogy az egyes közlekedési ágazatok milyen főbb nemzetközi útvonalakon, transzeurópai hálózatokon, belvizeken, tengereken közlekedhetnek biztonságosan, gyorsan, és költséghatékonyan. Állapítsák meg, hogy egy adott útvonalon melyik a legalkalmasabb fuvarozási mód és fuvareszköz.
2. Feladatleírás:
A tanulók kiscsoportokban dolgozva hajtsák végre a következő feladatokat:
Válasszanak ki egy konkrét árut (pl. ládázott gépeket, vagy ömlesztett rizst), mennyiséget és viszonylatot (pl. Magyarországról Afrikába). Térkép segítségével vizsgálják meg a lehetséges útvonalakat. Tervezzék meg több fuvarozási ágazattal, több különböző útvonalon az áru továbbítását. Hasonlítsák össze a távolság és az időtartam, valamint a küldemény tulajdonságait figyelembe véve a lehetőségeket. 
3. Várható eredmény:
A projekt eredményeként a tanulók képesek lesznek felmérni a közlekedési lehetőségeket, és megállapítani, hogy az adott helyzetben melyik fuvarozási ágazat, melyik fuvareszköze, melyik útvonalon tudja a legoptimálisabban, leggazdaságosabban, legbiztonságosabban és leggyorsabban továbbítani az árut.
4. Projekt zárása:
A csoportok bemutatják a projekt eredményeit egy prezentáció formájában, és a többi csoporttal megvitatják a következtetéseket.
5. Értékelési szempontok:
A vizsgálat alapossága és megalapozottsága, az összehasonlítás logikussága és áttekinthetősége, a lehetőségek és a környezeti hatások figyelembevétele, valamint a prezentáció minősége, kifejezőereje. </t>
  </si>
  <si>
    <r>
      <t xml:space="preserve">Kapcsolódó tananyagegységek: 
</t>
    </r>
    <r>
      <rPr>
        <sz val="11"/>
        <color theme="1"/>
        <rFont val="Franklin Gothic Book"/>
        <family val="2"/>
        <charset val="238"/>
      </rPr>
      <t>"A", "F"</t>
    </r>
  </si>
  <si>
    <t>Közlekedési alágazatok alkalmazása az árutovábbításban
1.Projekt célja: A tanulók ismerjék meg a különböző fuvarozási alágazatok jellemzőit, előnyeit, hátrányait, valamint képesek legyenek egy konkrét áru, mennyiség és viszonylat alapján a legmegfelelőbb árutovábbítási megoldás kiválasztására. Egyes fuvarozási alágazatok előnyeit és hátrányait egy konkrét árura, mennyiségre, viszonylatra vonatkozóan. Vizsgálják meg, hogy az adott viszonylatban milyen közlekedési alágazatok közlekedhetnek, és azok milyen hatással vannak a környezetre. Állapítsák meg, hogy az áru jellegét, mennyiségét, csomagolását tekintve melyik közlekedési ágazat fuvareszköze alkalmas a továbbításra. 
2. Feladatleírás: A tanulók kiscsoportokban dolgozva hajtsák végre a következő feladatokat:
Válasszanak ki egy konkrét árut (pl. ládázott alkatrészeket, vagy ömlesztett lisztet), mennyiséget és továbbítási viszonylatot (pl. Magyarországról Hollandiába).
Azonosítsák a rendelkezésre álló közlekedési alágazatokat (közút, vasút, légi, vízi).
Vizsgálják meg, hogy az adott viszonylatban mely alágazatok alkalmazhatók, figyelembe véve a távolságot, költségeket és időtartamot.
Hasonlítsák össze az egyes alágazatok előnyeit és hátrányait az áru jellege, mennyisége és csomagolása szempontjából.
Vizsgálják meg a környezeti hatásokat, mint például a széndioxid-kibocsátást és az energiafelhasználást.
Készítsenek összefoglaló jelentést, amely tartalmazza a vizsgálat eredményeit, következtetéseiket, valamint javaslatot tesz a legmegfelelőbb fuvarozási megoldásra.
3. Várható eredmény: A projekt eredményeként a tanulók képesek lesznek:
Felismerni a különböző fuvarozási alágazatok jellemzőit, összehasonlítani azok előnyeit és hátrányait, megállapítani a legmegfelelőbb árutovábbítási megoldást egy adott helyzetben, és felmérni a környezeti hatásokat és fenntarthatósági szempontokat.
4. Projekt zárása: A csoportok bemutatják a projekt eredményeit egy prezentáció formájában, majd a többi csoporttal megvitatják a következtetéseiket.
5. Értékelési szempontok: A vizsgálat alapossága és megalapozottsága, az összehasonlítás logikussága és áttekinthetősége, a környezeti hatások figyelembevétele és a prezentáció minősége és kifejezőereje.</t>
  </si>
  <si>
    <t>Szakmairányok közös óraszáma:</t>
  </si>
  <si>
    <r>
      <t xml:space="preserve">A tananyagelemek és a deszkriptorok projektszemléletű kapcsolódása: 
</t>
    </r>
    <r>
      <rPr>
        <sz val="11"/>
        <color theme="1"/>
        <rFont val="Franklin Gothic Book"/>
        <family val="2"/>
        <charset val="238"/>
      </rPr>
      <t xml:space="preserve">Kiemelt jelentőségű az árutovábbítás megszervezésekor, hogy a választott fuvarozási mód, és fuvareszköz a legoptimálisabban feleljen meg az adott áru tulajdonságait, mennyiségét, csomagolását, a viszonylatot, valamint a választott fuvareszköz környezetre gyakorolt hatását figyelembe véve. A tanulóknak a feladataik végrehajtása során különösen ügyelniük kell, hogy olyan alágazatot válasszon az áru továbbítására, mely a lehető legkevésbé károsítja a környezetet. A konkrét összehasonlítási feladatok az adott szakmairánynál jelennek meg. </t>
    </r>
  </si>
  <si>
    <t>Árutovábbítási technológiák</t>
  </si>
  <si>
    <t>A közlekedés hatása a környezetre</t>
  </si>
  <si>
    <t xml:space="preserve">Árufuvarozási szolgáltatás </t>
  </si>
  <si>
    <t>Közlekedési alapok</t>
  </si>
  <si>
    <t>A munkatársakkal együttműködve, önállóan dönt az áru továbbításához szükséges megfelelő fuvarozási mód kiválasztásáról.</t>
  </si>
  <si>
    <t>Tevékenysége során a fuvarozási mód kiválasztásánál szem előtt tartja a lehetséges előnyöket és a hátrányokat, valamint a környezetvédelmi szempontokat.</t>
  </si>
  <si>
    <t>Ismeri és azonosítja az egyes közlekedési ágak környezetre gyakorolt kedvező és kedvezőtlen hatásait.</t>
  </si>
  <si>
    <t>Összehasonlítja a különböző közlekedési alágazatok környezetre gyakorolt hatását.</t>
  </si>
  <si>
    <t xml:space="preserve">"A" MUNKA ÉS KÖRNYEZETVÉDELEM (1; 17. SOR) </t>
  </si>
  <si>
    <r>
      <t xml:space="preserve">A tananyagelemek és a deszkriptorok projektszemléletű kapcsolódása: 
</t>
    </r>
    <r>
      <rPr>
        <sz val="11"/>
        <color theme="1"/>
        <rFont val="Franklin Gothic Book"/>
        <family val="2"/>
        <charset val="238"/>
      </rPr>
      <t xml:space="preserve">A készlettípusok beazonosítása, és a szükséges készletmennyiségek meghatározása kiemelt jelentőségű a logisztikai folyamatokban. A projektalapú megközelítésben a készletezés szerepének meghatározása, és gyakorlati alkalmazása lehetővé teszi a vezetői döntések előkészítését. A tanulók megismerik a megfelelő mennyiségű készletek számításának lehetőségeit, és alkalmazzák azokat. A konkrét számítási feladatok az adott szakmairánynál jelennek meg. </t>
    </r>
  </si>
  <si>
    <t>Készlet</t>
  </si>
  <si>
    <t>Kocsiirányítás</t>
  </si>
  <si>
    <t>Vezetői irányítás alapján végzi munkáját.</t>
  </si>
  <si>
    <t>Elfogadja, hogy munkájához nélkülözhetetlen a különböző készlettípusok pontos beazonosítása.</t>
  </si>
  <si>
    <t>Felismeri a vásárolt, saját termelésű, anticipált, ciklikus készleteket, és az ABC készlettípusokat beazonosítja.</t>
  </si>
  <si>
    <t>Meghatározza a szükséges készletek nagyságát, számításokat végez az egyes készlettípusok meghatározása érdekében.</t>
  </si>
  <si>
    <t>"H" KÉSZLETEK A VÁLLALKOZÁSOKNÁL (16. SOR)</t>
  </si>
  <si>
    <r>
      <t xml:space="preserve">A tananyagelemek és a deszkriptorok projektszemléletű kapcsolódása: 
</t>
    </r>
    <r>
      <rPr>
        <sz val="11"/>
        <color theme="1"/>
        <rFont val="Franklin Gothic Book"/>
        <family val="2"/>
        <charset val="238"/>
      </rPr>
      <t xml:space="preserve">A raktározási folyamatokban kiemelt jelentősége van a nyilvántartásnak, és az ahhoz szükséges bizonylatok kezelésének. A projektszemléletű oktatás során a tanulók megismerkednek a papír alapú és a digitális bizonylatokkal, azok tartalmával, jelentőségével, a nyilvántartás fontosságával. A szakszerűen és pontosan kitöltött raktári bizonylatok alapján készült raktárnyilvántartás előfeltétele a megfelelő raktárirányításnak, és a vezetői döntéseknek. A konkrét bizonylatolási feladatok az adott szakmairánynál jelennek meg. </t>
    </r>
  </si>
  <si>
    <t>Raktározás</t>
  </si>
  <si>
    <t>Logisztika</t>
  </si>
  <si>
    <t>A munkája során a kitöltött dokumentumok tartalmáért vállalja a felelősséget.</t>
  </si>
  <si>
    <t>Törekszik a kiváló minőségű, fenntartható munkavégzésre, és a bizonylatok szakszerű, pontos kitöltésére.</t>
  </si>
  <si>
    <t>Összefüggéseiben ismeri a raktározási tevékenység lépéseit, és a bizonylatok kitöltésére vonatkozó előírásokat.</t>
  </si>
  <si>
    <t>Kitölti a raktározási tevékenységhez szükséges papír- és /vagy elektronikus bizonylatokat (nyilvántartó karton, bevételezési-kiadási bizonylat).</t>
  </si>
  <si>
    <t>"E" SZERZŐDÉSEK, OKMÁNYOK A KERESKEDELMI ÜGYLETEK LEBONYOLÍTÁSÁBAN (7; 12; 14; 15. SOR)</t>
  </si>
  <si>
    <r>
      <t xml:space="preserve">A tananyagelemek és a deszkriptorok projektszemléletű kapcsolódása: 
</t>
    </r>
    <r>
      <rPr>
        <sz val="11"/>
        <color theme="1"/>
        <rFont val="Franklin Gothic Book"/>
        <family val="2"/>
        <charset val="238"/>
      </rPr>
      <t xml:space="preserve">A projektalapú oktatás során a tanulók az egyes fuvarozási ágazatok szabályozásait elsajátítva megismerik az adott ágazathoz tartozó fuvarozási bizonylatokat, okmányokat, nyomtatványokat, melyeknek kísérniük kell az árut a továbbítás folyamatában. Ezeket a dokumentumokat megfelelően ki tudják tölteni, fel tudják használni. A konkrét okmánykitöltési feladatok az adott szakmairánynál jelennek meg. </t>
    </r>
  </si>
  <si>
    <t>E-fuvarlevél létrehozása</t>
  </si>
  <si>
    <t xml:space="preserve">E-fuvarlevél  </t>
  </si>
  <si>
    <t>Az áru felvétele fuvarozásra</t>
  </si>
  <si>
    <t xml:space="preserve">Vasúti árufuvarozás  </t>
  </si>
  <si>
    <t xml:space="preserve">Ágazati szabályozások  </t>
  </si>
  <si>
    <t>Munkája során önállóan betartja és betartatja a járművek közlekedéséhez előírt kísérőnyomtatványok használatára vonatkozó szabályokat.</t>
  </si>
  <si>
    <t>Pontosan és az előírt szabályokat betartva használja a járművek közlekedéséhez előírt kísérőnyomtatványokat.</t>
  </si>
  <si>
    <t>Alkalmazói szinten ismeri a közlekedési ágazatok járműveinek továbbításához szükséges kísérőnyomtatványok fajtáit és használatuk szabályait.</t>
  </si>
  <si>
    <t>Az adott árufuvarozási szituációnak megfelelően alkalmazza az egyes járművek közlekedéséhez előírt kísérőnyomtatványokat (pl. menetlevél, szállítólevél, fuvarlevél).</t>
  </si>
  <si>
    <r>
      <t xml:space="preserve">A tananyagelemek és a deszkriptorok projektszemléletű kapcsolódása: 
</t>
    </r>
    <r>
      <rPr>
        <sz val="11"/>
        <color theme="1"/>
        <rFont val="Franklin Gothic Book"/>
        <family val="2"/>
        <charset val="238"/>
      </rPr>
      <t xml:space="preserve">Az árutovábbításban kiemelt jelentősége van a földrajzi ismereteknek, és azok gyakorlati alkalmazásának. A tanulóknak ügyelniük kell a megfelelő útvonal kiválasztására az áru és a közlekedési alágazat ismeretében, hogy az a legrövidebb, legbiztonságosabb, leggazdaságosabb legyen. Az útvonal tervezését Magyarország és Európa közlekedési útvonalai ismereteiben végzik el. A konkrét útvonal meghatározási feladatok az adott szakmairány tananyagelemeinél jelennek meg. </t>
    </r>
  </si>
  <si>
    <t xml:space="preserve">Szállítmányozói feladatok  </t>
  </si>
  <si>
    <t xml:space="preserve">Általános szállítmányozás  </t>
  </si>
  <si>
    <t>Vasútföldrajz</t>
  </si>
  <si>
    <t xml:space="preserve">Logisztika  </t>
  </si>
  <si>
    <t xml:space="preserve">Közlekedési alapok  </t>
  </si>
  <si>
    <t>Elemzést végez és dönt a legoptimálisabb útvonal tekintetében.</t>
  </si>
  <si>
    <t>Pontosan és szakszerűen, a gazdaságosságot figyelembe véve választja meg az áru továbbításához legmegfelelőbb fuvarozási útvonalat.</t>
  </si>
  <si>
    <t>Rendelkezik azokkal a földrajzi és szakmai ismeretekkel, amelyek a legoptimálisabb továbbítási útvonal tervezéséhez szükségesek.</t>
  </si>
  <si>
    <t>Megtervezi a továbbítási útvonalat belföldön és nemzetközi forgalomban.</t>
  </si>
  <si>
    <t>"G" KÖZLEKEDÉSI ÚTVONALAK A BELFÖLDI ÉS NEMZETKÖZI ÁRUTOVÁBBÍTÁSBAN (13. SOR)</t>
  </si>
  <si>
    <r>
      <t xml:space="preserve">A tananyagelemek és a deszkriptorok projektszemléletű kapcsolódása: 
</t>
    </r>
    <r>
      <rPr>
        <sz val="11"/>
        <color theme="1"/>
        <rFont val="Franklin Gothic Book"/>
        <family val="2"/>
        <charset val="238"/>
      </rPr>
      <t xml:space="preserve">A projektszemléletű oktatás során a tanulók megismerik a közlekedési alágazatok üzemeltetéséhez szükséges feladatokat. Ezek ismeretében el tudják végezni az adott munkafolyamatot megelőző, kísérő, és követő feladatokat, le tudják szervezni és meg tudják tervezni az egymást követő folyamatokat. A konkrét üzemviteli feladatok az adott szakmairánynál jelennek meg. </t>
    </r>
  </si>
  <si>
    <t>A légi közlekedés technikája és üzemvitele</t>
  </si>
  <si>
    <t>A vízi közlekedés technikája és üzemvitele</t>
  </si>
  <si>
    <t>A közúti közlekedés technikája és üzemvitele</t>
  </si>
  <si>
    <t>A vasúti közlekedés üzemvitele</t>
  </si>
  <si>
    <t>Szükség esetén javaslatokat fogalmaz meg a szolgáltatások minőségi megvalósulása érdekében.</t>
  </si>
  <si>
    <t>Törekszik az ügyfél igényeinek maradéktalan kielégítésére a minőségi és környezettudatos szolgáltatás biztosítása érdekében.</t>
  </si>
  <si>
    <t>Ismeri a közlekedési ágazat szállítási folyamatot megelőző, kísérő és követő feladatokat, ismeri a vonatközlekedési tervet és az operatív lebonyolítás folyamatát.</t>
  </si>
  <si>
    <t>Végrehajtja a kiválasztott közlekedési alágazathoz tartozó üzemviteli feladatokat, pl. előkészíti a vonatot a menetrend szerinti indulásra, sorba rendezi a besorozott kocsik fuvarleveleit és egyéb kísérőokmányait, értesíti munkatársát a vonatvizsgálat megkezdéséről.</t>
  </si>
  <si>
    <r>
      <t xml:space="preserve">A tananyagelemek és a deszkriptorok projektszemléletű kapcsolódása: 
</t>
    </r>
    <r>
      <rPr>
        <sz val="11"/>
        <color theme="1"/>
        <rFont val="Franklin Gothic Book"/>
        <family val="2"/>
        <charset val="238"/>
      </rPr>
      <t xml:space="preserve">A munkafolyamatok végrehajtása során a tanulók ki tudják választani, hogy az adott feladat végrehajtásához melyik ágazat fuvareszközeit kell igénybe venni. A projektalapú oktatás során megismerik a különböző közlekedési ágazatok üzemvitelét, technikai feltételeit, előnyeit, hátrányait, ami alapján a rájuk bízott feladatokat a legoptimálisabban meg tudják oldani, figyelembe véve az egyes alágazatok környezetre gyakorolt hatását is. A konkrét járműválasztási feladatok az adott szakmairánynál jelennek meg. </t>
    </r>
  </si>
  <si>
    <t>A vasúti közlekedés technikája</t>
  </si>
  <si>
    <t xml:space="preserve">Közlekedési alapok   </t>
  </si>
  <si>
    <t xml:space="preserve">Közlekedés technikája és üzemvitele </t>
  </si>
  <si>
    <t xml:space="preserve">Árufuvarozási szolgáltatás  </t>
  </si>
  <si>
    <t>Önállóan dönt, felelősséggel választja ki az áru továbbításához szükséges megfelelő járművet.</t>
  </si>
  <si>
    <t>Szakszerűen és precízen alkalmazza munkája során a közlekedési ágak járműveinek használatára vonatkozó előírásokat, törekedve a minimális környezetterhelésre</t>
  </si>
  <si>
    <t>Alkalmazói szinten ismeri a különböző alágazatok járműveinek használatára vonatkozó előírásokat.</t>
  </si>
  <si>
    <t>Kiválasztja az áru fuvarozásához leginkább megfelelő közúti, vasúti, vízi, légi járművet.</t>
  </si>
  <si>
    <t>"F" KÖZLEKEDÉSI ALÁGAZATOK ALKALMAZÁSA AZ ÁRUTOVÁBBÍTÁSBAN (8; 9; 10; 11. SOR)</t>
  </si>
  <si>
    <r>
      <t xml:space="preserve">A tananyagelemek és a deszkriptorok projektszemléletű kapcsolódása: 
</t>
    </r>
    <r>
      <rPr>
        <sz val="11"/>
        <color theme="1"/>
        <rFont val="Franklin Gothic Book"/>
        <family val="2"/>
        <charset val="238"/>
      </rPr>
      <t xml:space="preserve">A beszerzéshez és értékesítéshez kapcsolódóan a tanulók megismerik a különböző közlekedési ágazatok jellemzőit, és ki tudják választani, hogy melyik alágazat, melyik eszköze alkalmas az adott áru be- és kiszállítására. A konkrét feladatok az adott szakmairány tananyagelemeinél jelennek meg. </t>
    </r>
  </si>
  <si>
    <t>Képes az önellenőrzésre és a hibák önálló javítására.</t>
  </si>
  <si>
    <t>Elkötelezett munkája során az elvárt minőségi szolgáltatás nyújtása iránt, szem előtt tartva a fenntarthatóság elvét.</t>
  </si>
  <si>
    <t>Ismeri a közlekedési alágazatok jellemzőit és feladatait, tisztában van a beszerzés, tárolás és értékesítés lebonyolításának szabályaival.</t>
  </si>
  <si>
    <t>A beszerzéshez, tároláshoz és értékesítéshez kapcsolódó feladatai során megkülönbözteti az egyes közlekedési alágazatok használatának tipikus eseteit.</t>
  </si>
  <si>
    <r>
      <t xml:space="preserve">A tananyagelemek és a deszkriptorok projektszemléletű kapcsolódása: 
</t>
    </r>
    <r>
      <rPr>
        <sz val="11"/>
        <color theme="1"/>
        <rFont val="Franklin Gothic Book"/>
        <family val="2"/>
        <charset val="238"/>
      </rPr>
      <t xml:space="preserve">A munkafolyamatok végrehajtása során a tanulók ki tudják választani, hogy az adott feladat végrehajtásához melyik ágazat fuvareszközeit kell igénybe venni. A projektalapú oktatás során megismerik a különböző közlekedési ágazatok üzemvitelét, technikai feltételeit, előnyeit, hátrányait, ami alapján a rájuk bízott feladatokat a legoptimálisabban meg tudják oldani. A konkrét közlekedési alágazatok választási feladatai az adott szakmairány tantárgyainál és témaköreinél jelennek meg. </t>
    </r>
  </si>
  <si>
    <t>A közlekedés fogalma, felosztása, alapfogalmai</t>
  </si>
  <si>
    <t>Önálló javaslatokat fogalmaz meg a közlekedési alágazatok kiválasztására vonatkozóan.</t>
  </si>
  <si>
    <t>Magára nézve kötelezőnek tartja az alapvető fogalmak ismeretét, amelyek meghatározzák későbbi munkája során a közlekedési alágazatok közötti választást.</t>
  </si>
  <si>
    <t>Rendelkezik azokkal az alapvető ismeretekkel, amelyek a közúti, vasúti, vízi és légi ágazatokat jellemzik, ismeri azok előnyeit és hátrányait.</t>
  </si>
  <si>
    <t>Értelmezi az egyes alágazatok jellemzőit, amelyek meghatározzák a különböző közlekedési ágak feladatait.</t>
  </si>
  <si>
    <r>
      <t xml:space="preserve">A tananyagelemek és a deszkriptorok projektszemléletű kapcsolódása: 
</t>
    </r>
    <r>
      <rPr>
        <sz val="11"/>
        <color theme="1"/>
        <rFont val="Franklin Gothic Book"/>
        <family val="2"/>
        <charset val="238"/>
      </rPr>
      <t xml:space="preserve">A projektalapú megközelítésben a tanulók megismerik a közlekedés történetét, és a közlekedési alágazatokból kialakult fuvarozási ágazatokat. Össze tudják hasonlítani az ismérveiket, ki tudják választani ennek alapján a feladatok végrehajtásához szükséges legoptimálisabb közlekedési ágazatot, eszközt, figyelembe véve az ágazati környezetkárosító hatásokat is. A konkrét összehasonlítási feladatok az adott szakmairány témaköreinél jelennek meg. </t>
    </r>
  </si>
  <si>
    <t>Közlekedéstörténet</t>
  </si>
  <si>
    <t>Vezetői irányítással hatékonyan vesz részt az árutovábbítási technológiák kidolgozásában.</t>
  </si>
  <si>
    <t>Környezetvédelmi szempontból kritikusan szemléli a közlekedési alágazatok ismérveit, tulajdonságait.</t>
  </si>
  <si>
    <t>Ismeri a közlekedési alágazatok fejlődésének ismérveit és tulajdonságait a közlekedési munkamegosztás területén, és a környezetkárosító hatások tekintetében is.</t>
  </si>
  <si>
    <t>Értékeli és összehasonlítja a közlekedési alágazatok fejlődésének ismérveit a napjainkra jellemző közlekedési munkamegosztás területén.</t>
  </si>
  <si>
    <r>
      <t xml:space="preserve">A tananyagelemek és a deszkriptorok projektszemléletű kapcsolódása: 
</t>
    </r>
    <r>
      <rPr>
        <sz val="11"/>
        <color theme="1"/>
        <rFont val="Franklin Gothic Book"/>
        <family val="2"/>
        <charset val="238"/>
      </rPr>
      <t>A tanulók a projekszemléletű oktatás során megismerkednek a kereskedelmi, fuvarozói, szállítmányozói, raktározási okmányokkal, azok papír alapú, illetve digitális változataival. Ezek ismeretében szerződésekhez szükséges formanyomtatványokat tölt ki, üzleti levelezést folytat. A konkrét papír alapú és digitális feladatok az adott szakmairány tananyagelemeinél jelennek meg.</t>
    </r>
    <r>
      <rPr>
        <b/>
        <sz val="11"/>
        <color theme="1"/>
        <rFont val="Franklin Gothic Book"/>
        <family val="2"/>
        <charset val="238"/>
      </rPr>
      <t xml:space="preserve"> </t>
    </r>
  </si>
  <si>
    <t xml:space="preserve">Raktározási alapok  </t>
  </si>
  <si>
    <t>Diszpozíció/Kocsiintézés</t>
  </si>
  <si>
    <t>Megrendelőkönyv</t>
  </si>
  <si>
    <t xml:space="preserve">Kocsiirányítás  </t>
  </si>
  <si>
    <t>A vasúti árufuvarozás jogszabályi háttere</t>
  </si>
  <si>
    <t>Kisebb szervezetben önállóan, nagyobb szervezetben szakmai irányítás mellett ellátja az üzleti levelezést, szállítólevelek, megrendelések kezelését.</t>
  </si>
  <si>
    <t>A javító szándékú megjegyzéseket elfogadja, és szükség esetén beépíti munkájába.</t>
  </si>
  <si>
    <t>Digitális tartalmakat hoz létre különböző formátumokban (pl. szöveg, táblázatok, képek stb.), és saját vagy mások által létrehozott tartalmakat szerkeszt, módosít.</t>
  </si>
  <si>
    <t>Üzleti levelet, szállítási értesítést és megrendeléseket ír elektronikusan a tartalmi és formai követelményeknek megfelelően.</t>
  </si>
  <si>
    <r>
      <t xml:space="preserve">A tananyagelemek és a deszkriptorok projektszemléletű kapcsolódása: 
</t>
    </r>
    <r>
      <rPr>
        <sz val="11"/>
        <color theme="1"/>
        <rFont val="Franklin Gothic Book"/>
        <family val="2"/>
        <charset val="238"/>
      </rPr>
      <t xml:space="preserve">A projektalapú megközelítésben a közlekedési alágazatok, árutovábbítási technológiák, beszerzési stratégiák megismerésével a tanulók fel tudják mérni a piacot, meg tudják határozni, hogy az adott feladat elvégzésére melyik beszállító, fuvarozó, fuvareszköz a legalkalmasabb, leggazdaságosabb, legbiztonságosabb. A konkrét piackutatási feladatok az adott szakmairánynál jelennek meg. </t>
    </r>
  </si>
  <si>
    <t xml:space="preserve">Beszerzési logisztika  </t>
  </si>
  <si>
    <t xml:space="preserve">Árufuvarozási szolgáltatás   </t>
  </si>
  <si>
    <t>Kreatívan tekint az előtte álló szakmai feladatokra, és képes csapatban, másokkal együttműködve olyan elemzéseket készíteni, amelyek hatékonyan támogatják a vállalati döntéseket.</t>
  </si>
  <si>
    <t>Törekszik az alapos és pontos munkavégzésre, a feldolgozott adatokból számítógépes alkalmazás segítségével kimutatást készít (grafikonok, diagramok).</t>
  </si>
  <si>
    <t>Ismeri a piackutatáshoz szükséges módszereket, meghatározza a piackutatás módszerei közül a feladathoz leginkább illőt.</t>
  </si>
  <si>
    <t>Kiválasztja az adott munkatevékenységhez szükséges piackutatás módszerei (primer, szekunder) közül a megfelelőt. Információt szerez a szekunder adatokból, melyeket elemez, és statisztikai mutatókat számít.</t>
  </si>
  <si>
    <t>"D" PIACKUTATÁS, INFORMÁCIÓSZERZÉS (6. SOR)</t>
  </si>
  <si>
    <r>
      <t xml:space="preserve">A tananyagelemek és a deszkriptorok projektszemléletű kapcsolódása: 
</t>
    </r>
    <r>
      <rPr>
        <sz val="11"/>
        <color theme="1"/>
        <rFont val="Franklin Gothic Book"/>
        <family val="2"/>
        <charset val="238"/>
      </rPr>
      <t xml:space="preserve">A külkereskedelmi ügyletek lebonyolítása, és az árutovábbítás folyamatában kiemelt jelentősége van az országok pénznemei, átváltási lehetőségei ismereteinek. A tanulók a feladatok végrehajtása során a gyakorlatban alkalmazzák az átváltásokat, gazdaságossági számításokat végeznek. A fuvarozási ágazatok díjszabásait megismerve képesek kezelni a díjtételek pénznemeit, és azok átváltását. A konkrét számítási feladatok az adott szakmairánynál jelennek meg. </t>
    </r>
  </si>
  <si>
    <t>Elszámolási ismeretek</t>
  </si>
  <si>
    <t>Az árudíjszabás elmélete</t>
  </si>
  <si>
    <t xml:space="preserve">Díjszabás  </t>
  </si>
  <si>
    <t xml:space="preserve">Külkereskedelmi és vámismeretek  </t>
  </si>
  <si>
    <t>Munkaköri feladatát önállóan végzi, feladatait, jelentéseit, a konverziót önállóan végrehajtja.</t>
  </si>
  <si>
    <t>Figyelembe veszi a különböző bankok átváltási árfolyamait a vállalat eredményessége szempontjából.</t>
  </si>
  <si>
    <t>Alkalmazza a valutaváltási ismereteit.</t>
  </si>
  <si>
    <t>Átváltja a különböző országok pénznemeit eladási és vételi árfolyamok alapján.</t>
  </si>
  <si>
    <t>"C" BANKI ÜGYLETEK, NEMZETKÖZI ELSZÁMOLÁSOK (4; 5. SOR)</t>
  </si>
  <si>
    <r>
      <t xml:space="preserve">A tananyagelemek és a deszkriptorok projektszemléletű kapcsolódása: 
</t>
    </r>
    <r>
      <rPr>
        <sz val="11"/>
        <color theme="1"/>
        <rFont val="Franklin Gothic Book"/>
        <family val="2"/>
        <charset val="238"/>
      </rPr>
      <t xml:space="preserve">A projektalapú oktatás során a tanulók megismerik a különböző fizetési módokat a belföldi és nemzetközi elszámolásban, és képesek az adott banki tranzakcióhoz szükséges dokumentumokat kiállítani, kezelni. Elő tudják készíteni a kereskedelmi ügyletekhez kapcsolódó pénzügyi műveleteket, és a szükséges bizonylatokat. A fuvarozási ágazatok díjszabásait megismerve képesek a költségek elszámolására. A konkrét számítási és tranzakciós feladatok az adott szakmairánynál jelennek meg. </t>
    </r>
  </si>
  <si>
    <t>Felelősséget vállal az adatszolgáltatás tartalmáért és határidőre történő
teljesítéséért.</t>
  </si>
  <si>
    <t>Törekszik a kiváló minőségi munkavégzésre és a bizonylatok szakszerű, pontos kitöltésére.</t>
  </si>
  <si>
    <t>Részletekbe menően ismeri a fizetési módokat, valamint azok gyakorlati alkalmazásának jelentőségét.</t>
  </si>
  <si>
    <t>Kiválasztja, hogy mely dokumentumok tartoznak a pénzforgalmi tranzakciókhoz, a tevékenységéhez kapcsolódó banki tranzakcióhoz csatolható, megfelelő dokumentumokat kitölti.</t>
  </si>
  <si>
    <r>
      <t xml:space="preserve">A tananyagelemek és a deszkriptorok projektszemléletű kapcsolódása: 
</t>
    </r>
    <r>
      <rPr>
        <sz val="11"/>
        <color theme="1"/>
        <rFont val="Franklin Gothic Book"/>
        <family val="2"/>
        <charset val="238"/>
      </rPr>
      <t xml:space="preserve">A projektalapú oktatás során a tanulók elsajátítják és alkalmazzák a veszélyes áruk különböző közlekedési ágazataira vonatkozó fuvarozási szabályzatait. Megismerik a veszélyes áruk továbbításának okmányait, valamint ellenőrizni tudják a bejegyzett adatok helyességét, képesek a szükséges okmányok kitöltésére. A konkrét okmányvizsgálati feladatok az adott szakmairány témaköreinél jelennek meg. </t>
    </r>
  </si>
  <si>
    <t>A vasút fuvarozói felelőssége és a kártérítés</t>
  </si>
  <si>
    <t>Veszélyes áru</t>
  </si>
  <si>
    <t xml:space="preserve">Raktározási alapok </t>
  </si>
  <si>
    <t>Önállóan felelős a fuvarozásra vonatkozó előírások betartásáért, szükség esetén beavatkozik és javíttatja a hibákat.</t>
  </si>
  <si>
    <t>Törekszik a veszélyes áru biztonságos továbbítására a teljes fuvarozási útvonalon.</t>
  </si>
  <si>
    <t>Alkalmazói szinten ismeri a veszélyes áru fuvarozási feltételeit tartalmazó szabályzatot. Ismeri az adatok okmányra történő bejegyzésének szabályát.</t>
  </si>
  <si>
    <t>Vizsgálja a veszélyes áru fuvarozási szabályzata alapján az áru továbbításához használt okmányra bejegyzett adatok helyességét, sorrendiségét.</t>
  </si>
  <si>
    <t>"B" VESZÉLYES ANYAGOK FUVAROZÁSA, TÁROLÁSA (2; 3. SOR)</t>
  </si>
  <si>
    <r>
      <t xml:space="preserve">A tananyagelemek és a deszkriptorok projektszemléletű kapcsolódása: 
</t>
    </r>
    <r>
      <rPr>
        <sz val="11"/>
        <color theme="1"/>
        <rFont val="Franklin Gothic Book"/>
        <family val="2"/>
        <charset val="238"/>
      </rPr>
      <t xml:space="preserve">A különböző közlekedési ágazatokban, valamint a raktározás és a logisztika területén kiemelt jelentősége van a különböző áruk, anyagok megfelelő tárolásának, veszélyességi kategóriába sorolásának. A tanulók a projektalapú oktatás során elsajátítják és alkalmazzák az egyes fuvarozási ágazatok veszélyes áruküldeményekre vonatkozó szabályozását. A raktárak működtetésénél betartják a veszélyes árukra vonatkozó munka-, tűz-,baleset-és környezetvédelmi előírásokat. Elsajátítják a veszélyes anyagok biztonságos kezelését, tárolásának módját. A konkrét besorolási feladatok az adott szakmairány tananyagelemeinél jelennek meg. </t>
    </r>
  </si>
  <si>
    <t>Felelősséget vállal önmaga és munkatársai biztonságáért, és korrigálja saját, vagy mások hibáit.</t>
  </si>
  <si>
    <t>Szem előtt tartja a biztonságos és környezettudatos munkavégzést.</t>
  </si>
  <si>
    <t>Meghatározza a veszélyes áruk tárolásához szükséges raktározási feladatokat, munka-, tűz-, baleset- és környezetvédelmi előírásokat.</t>
  </si>
  <si>
    <t>Besorolja az árukat a megfelelő tűzveszélyességi kategóriába, és tűzvédelmi szempontból azonosítja az együttes anyagtárolás veszélyeit.</t>
  </si>
  <si>
    <r>
      <t xml:space="preserve">A tananyagelemek és a deszkriptorok projektszemléletű kapcsolódása: 
</t>
    </r>
    <r>
      <rPr>
        <sz val="11"/>
        <color theme="1"/>
        <rFont val="Franklin Gothic Book"/>
        <family val="2"/>
        <charset val="238"/>
      </rPr>
      <t xml:space="preserve">A különböző közlekedési ágazatokban, valamint a raktározás és a logisztika területén kiemelt jelentősége van a környezetvédelemnek, a biztonságnak, a tűzvédelmi előírásoknak és ezek gyakorlati alkalmazásának. A tanulóknak ügyelniük kell az eszközök, berendezések biztonságos használatára, a baleset megelőzési intézkedésekre a munkafolyamatok elvégzésekor. A különböző szabályzatokból, kezelési utasításokból a szállítmányozás, a fuvarozás, a raktározás és a logisztika területén képesek az ott leírtak figyelembevételével eljárni. A konkrét munka-, tűz-, baleset- és környezetvédelmi feladatok az adott szakmairány témaköreinél, tananyagelemeinél jelennek meg. </t>
    </r>
  </si>
  <si>
    <t>A teherkocsi-használat alapismeretei</t>
  </si>
  <si>
    <t xml:space="preserve">Fuvareszköz-gazdálkodás  </t>
  </si>
  <si>
    <t>Állomáskezelés</t>
  </si>
  <si>
    <t>Vonatkezelés</t>
  </si>
  <si>
    <t xml:space="preserve">Vonatkezelés  </t>
  </si>
  <si>
    <t>Távközlő és biztosítóberendezési ismeretek</t>
  </si>
  <si>
    <t>Egyéb utasítások</t>
  </si>
  <si>
    <t>F.2. sz. Forgalmi Utasítás Függelékei</t>
  </si>
  <si>
    <t>F.2. sz. Forgalmi Utasítás</t>
  </si>
  <si>
    <t xml:space="preserve">Forgalmi utasítások  </t>
  </si>
  <si>
    <t>Csomagolás</t>
  </si>
  <si>
    <t>Anyagmozgatás</t>
  </si>
  <si>
    <t>Vasúti szolgáltatások</t>
  </si>
  <si>
    <t>Hálózati üzletszabályzat</t>
  </si>
  <si>
    <t>A küldemény kiszolgáltatása</t>
  </si>
  <si>
    <t>A fuvarozás előkészítése, a rakodás</t>
  </si>
  <si>
    <t>Közlekedésbiztonság</t>
  </si>
  <si>
    <t>Felelősséget vállal önmaga és munkatársai biztonságáért.</t>
  </si>
  <si>
    <t>Elkötelezett a biztonságos munkavégzés és a környezetvédelmi szabályok mellett.</t>
  </si>
  <si>
    <t>Alkalmazói szinten ismeri a tevékenységéhez szükséges munka-, tűz-, baleset- és környezetvédelmi előírásokat.</t>
  </si>
  <si>
    <t>A munkavégzés során betartatja a vonatkozó munka-, tűz-, baleset- és környezetvédelmi előírásokat.</t>
  </si>
  <si>
    <t>VASÚTI ÁRUFUVAROZÁS SZAKMAIRÁNY</t>
  </si>
  <si>
    <t>LOGISZTIKA ÉS SZÁLLÍTMÁNYOZÁS SZAKMAIRÁNY</t>
  </si>
  <si>
    <r>
      <t xml:space="preserve">Kapcsolódó tananyagegységek: 
</t>
    </r>
    <r>
      <rPr>
        <sz val="11"/>
        <color theme="1"/>
        <rFont val="Franklin Gothic Book"/>
        <family val="2"/>
        <charset val="238"/>
      </rPr>
      <t>"A"</t>
    </r>
  </si>
  <si>
    <t>A vasúti fuvarlevél használata
1. A projekt célja: 
A tanulók a vasúti árufuvarozási folyamat egyik lényeges elemének feladatát, funkcióit, pontos, szakszerű kitöltését sajátítják el papír és digitális formában 
2. Feladatleírás: 
A projekt során a tanulók mutassák be, hogy milyen típusú fuvarleveleket alkalmaznak belföldi és nemzetközi forgalomban. Válasszanak ki egy tetszőleges fuvarlevelet, mutassák be azok példányait, sorolják fel a példányok rendeltetését. 
Ismertessék a fuvarlevél kitöltésének általános szabályait. A kiválasztott fuvarlevelet a forgalomnak megfelelően töltsék ki tetszőleges, fiktív adatok alapján papír- és digitális formában is. A papír alapú kitöltés során eltérő színeket használjanak attól függően, hogy a rovatot a vasúttársaság vagy a feladó tölti ki. Ismertessék, hogy a kiválasztott forgalomban milyen bérmentesítési előírásokat különböztetünk meg, a lehetséges bérmentesítési előírások jelentését részletesen fejtsék ki. Hivatkozzák meg, hogy a feladat elvégzéséhez mely utasítások, kézikönyvek rendelkezéseit vették figyelembe! 
3. Várható eredmény: 
A tanulók képesek lesznek felmérni az okmánykezelés szerepét, fontosságát a napi munkavégzésben. A projektmunka során a feladatok kiosztása a csoportban elősegíti a kooperatív munkavégzés hatékonyságának felismerését. 
4: Projekt zárása: 
Az elkészült projektet a csoport tagjai felváltva ismertetik, minden csoporttag a számára kiosztott feladatrészt mutatja be. 
5: Értékelési szempontok: A bemutatott projekt felépítése, megfelelősége, igényessége és bemutatása alapján.</t>
  </si>
  <si>
    <r>
      <t>időkeret:</t>
    </r>
    <r>
      <rPr>
        <sz val="11"/>
        <color theme="1"/>
        <rFont val="Franklin Gothic Book"/>
        <family val="2"/>
        <charset val="238"/>
      </rPr>
      <t xml:space="preserve"> 10 óra</t>
    </r>
  </si>
  <si>
    <t xml:space="preserve">Vasúti kocsi megrendelése,rakodásának szabályai
1. A projekt célja:
Fontos, hogy a tanulók átlássák a vasúti árufuvarozás folyamatait, tisztában legyenek a tevékenységek jogi hátterével, felmérjék a kockázatokat, az esetleges hibák következményeit.
2. Feladatleírás: 
A projekt során a tanulók csoportokat alkotva készítsenek kocsimegrendelést, egy általuk szabadon választott vasúti fuvarozási eszközhöz. Ismertessék, hogyan történik a kiválasztott fuvarozási eszköz megrendelése, visszaigazolása.
Mutassák be a visszaigazolás lehetséges módozatait, emeljék ki, melyek a legfontosabb betartandó határidők.
Ismertessék a kiválasztott fuvarozási eszköz műszaki paramétereit,  jellemzőit, válasszanak anyagmozgató berendezést a rakodáshoz! Mutasssák be egy szabadon választott áruféleség esetén a követendő rakodási módokat és szabályokat.
Ismertessék a helyes eljárást, ha feladó/berakó nem tartotta be a rakodási szabályokat.
Emeljék ki, milyen értesítési/tájékoztatási kötelezettsége van a vasúttársaságnak rakodási rendellenesség megállapítása esetén.
Töltsék ki a szükséges nyomtatványokat, hivatkozzák meg, hogy a feladat elvégzéséhez mely utasítások, kézikönyvek, rakodási szabályok vonatkozó pontjait vették figyelembe.
3. Várható eredmény:
A tanulók képesek lesznek a vasúti árufuvarozási folyamat lépéseit egymással együttműködve, közösen végrehajtani. A csoportmunka során előtérbe kerülnek az általában nehézséget okozó jogszabályi megfogalmazások, amelyek ismeretét elmélyíthetik a projektmunka során. 
4. Projekt zárása: 
Az elkészült projekteket prezentáció formájában bemutatják a többi csoportnak, akik véleményezik azt. Kiemelik az erősségeket, javaslatokat tesznek a gyengeségek javítására. 
5. Értékelési szempontok: 
A bemutatott projekt komplexitása (a legegyszerűbb módozatot választották vagy komplikáltabb feladatot oldottak meg), a kidolgozottság mértéke, pontossága, rendezettsége, valamint bemutatása alapján.                                                                                                                                                              </t>
  </si>
  <si>
    <r>
      <t xml:space="preserve">A tananyagelemek és a deszkriptorok projektszemléletű kapcsolódása: 
</t>
    </r>
    <r>
      <rPr>
        <sz val="11"/>
        <color theme="1"/>
        <rFont val="Franklin Gothic Book"/>
        <family val="2"/>
        <charset val="238"/>
      </rPr>
      <t>A projektalapú oktatásban a tanulóknak szükséges ismerniük a vasúti pálya szerkezeti elemeit, műszaki jellemzőit, mivel ezek szükségesek a megfelelő árutovábbítási technológia kidolgozásához, és a vasúti szolgáltatások minél magasabb színvonalú biztosításához.</t>
    </r>
  </si>
  <si>
    <t>Forgalmi utasítások</t>
  </si>
  <si>
    <t>Tevékenységét önállóan végzi folyamatos önellenőrzés mellett.</t>
  </si>
  <si>
    <t>Probléma esetén törekszik, hogy a problémát másokkal együttműködve oldja meg.</t>
  </si>
  <si>
    <t>Ismeri a vasúti közlekedés technikáját.</t>
  </si>
  <si>
    <t>Bemutatja a vasúti pályatest fő részeit, az alépítményt és a felépítményt, azok műszaki jellemzőit, vonalvezetését, szerkezeti kialakítását.</t>
  </si>
  <si>
    <t>"B" VASÚTI FORGALOM (21; 22; 23; 24; 25; 26. SOR)</t>
  </si>
  <si>
    <r>
      <t xml:space="preserve">A tananyagelemek és a deszkriptorok projektszemléletű kapcsolódása:  
</t>
    </r>
    <r>
      <rPr>
        <sz val="11"/>
        <color theme="1"/>
        <rFont val="Franklin Gothic Book"/>
        <family val="2"/>
        <charset val="238"/>
      </rPr>
      <t>A projektalapú oktatás során a tanulók elsajátítják az F.2. sz. Forgalmi Utasítás előírásait, majd a duális képzőhelyen a gyakorlatban alkalmazva ismereteiket, a biztonsági előírások szigorú betartásával végzik el a vasúti kocsik fékberendezéseinek műszaki ellenőrzését, valamint a váltók kezelését.</t>
    </r>
  </si>
  <si>
    <t>Önállóan végzi el a vonat fékpróba vizsgálatát.</t>
  </si>
  <si>
    <t>Fontosnak tartja az utasítások előírásainak figyelembevételét.</t>
  </si>
  <si>
    <t>Ismeri és alkalmazza a fékpróbák megtartásának eseteit és a megfékezettség megállapításához tartozó szabályokat.</t>
  </si>
  <si>
    <t>Raksúlyváltót, vonatnem váltót és sík-lejtő váltót kezel. Elvégzi a vonatok fékberendezéseinek vizsgálatát (légfék-, fékpróba, és az állvatartáshoz a kézi, illetve rögzítő fékek), megállapítja a vonatok megfékezettségét.</t>
  </si>
  <si>
    <r>
      <t xml:space="preserve">A tananyagelemek és a deszkriptorok projektszemléletű kapcsolódása: 
</t>
    </r>
    <r>
      <rPr>
        <sz val="11"/>
        <color theme="1"/>
        <rFont val="Franklin Gothic Book"/>
        <family val="2"/>
        <charset val="238"/>
      </rPr>
      <t xml:space="preserve">A vonatok fékberendezésének üzemeltetésére és vizsgálatára vonatkozó előírások ismeretében, a tanulók ki tudják számolni egy adott vonat megfékezettségét, állva tarthatóságát, fokozottan figyelnek a műszaki előírások betartására. </t>
    </r>
  </si>
  <si>
    <t>Amennyiben szükséges, korrigálja saját hibáját.</t>
  </si>
  <si>
    <t>A dokumentációk készítése során az igényességre és a precizitásra törekszik.</t>
  </si>
  <si>
    <t>Ismeri a vonathosszra, a terhelésre, a megfékezettség megállapítására vonatkozó szabályokat.</t>
  </si>
  <si>
    <t>Megállapítja a közlekedtetni kívánt vonat hosszát, terhelését, megfékezettségét indulás előtt, és dönt a vonat továbbíthatóságáról.</t>
  </si>
  <si>
    <r>
      <t xml:space="preserve">A tananyagelemek és a deszkriptorok projektszemléletű kapcsolódása:  
</t>
    </r>
    <r>
      <rPr>
        <sz val="11"/>
        <color theme="1"/>
        <rFont val="Franklin Gothic Book"/>
        <family val="2"/>
        <charset val="238"/>
      </rPr>
      <t>A tanuló a duális képzőhelyen a közlekedésbiztonság szabályainak figyelembevételével közreműködik a tehervonatközlekedés és a tolatás lebonyolításában, kommunikál a mozdonyszemélyzettel, valamint a biztonsági előírások szigorú betartása mellett sajátítja el a váltók használhatóságának forgalmi feltételeit, a váltóállítás szabályait.</t>
    </r>
  </si>
  <si>
    <t>Figyelmeztető jelek</t>
  </si>
  <si>
    <t>Jelzések a vonatokon és a járműveken</t>
  </si>
  <si>
    <t>Az egyéb jelzők és jelzéseik</t>
  </si>
  <si>
    <t>A tolatási mozgást szabályozó jelzők</t>
  </si>
  <si>
    <t>Kézijelek és hangjelzések</t>
  </si>
  <si>
    <t>Jelzési utasítás</t>
  </si>
  <si>
    <t>A tolatási műveletek elvégzéséért, a váltók kezeléséért felelősséget vállal.</t>
  </si>
  <si>
    <t>A munkája során fellépő váratlan helyzetekben törekszik az utasítás előírásainak betartásával megoldást találni.</t>
  </si>
  <si>
    <t>Ismeri és alkalmazza a vonatközlekedés és a tolatás közben alkalmazott kézi- és hangjelzéseket. Ismeri a mozdony-személyzet hangjelzéseit. Ismeri a váltók és a védelmi berendezések kezelésének szabályait.</t>
  </si>
  <si>
    <t>Szükség esetén kézi jelzéseket ad a vonatszemélyzet és a tolatószemélyzet részére. Végrehajtja a mozdony-személyzet által adott hangjelzések parancsait. Kezeli a váltókat és a védelmi berendezéseket.</t>
  </si>
  <si>
    <r>
      <t xml:space="preserve">A tananyagelemek és a deszkriptorok projektszemléletű kapcsolódása: 
</t>
    </r>
    <r>
      <rPr>
        <sz val="11"/>
        <color theme="1"/>
        <rFont val="Franklin Gothic Book"/>
        <family val="2"/>
        <charset val="238"/>
      </rPr>
      <t>A projektszemléletű oktatásban a tanulók a Jelzési Utasítás alapján jártasságot szereznek a jelzőárbócok jelzéseire vonatkozóan, melyek vonatközlekedés lebonyolításakor segítenek megállapítani a jelző típusát.</t>
    </r>
  </si>
  <si>
    <t>A főjelzőkre és ismétlőjelzőkre vonatkozó általános előírások</t>
  </si>
  <si>
    <t>Általános rendelkezések</t>
  </si>
  <si>
    <t>Törekszik a pontosságra, fegyelmezett magatartást tanúsít.</t>
  </si>
  <si>
    <t>Ismeri a jelzési rendszerrel kapcsolatos fő-, elő-, ismétlő- és egyéb jelzők, tolatási mozgást szabályozó jelzők alkalmazására vonatkozó általános szabályokat.</t>
  </si>
  <si>
    <t>Értelmezi a jelzőárbócok színezését, azok mozgást szabályozó szerepét.</t>
  </si>
  <si>
    <r>
      <t xml:space="preserve">A tananyagelemek és a deszkriptorok projektszemléletű kapcsolódása: 
</t>
    </r>
    <r>
      <rPr>
        <sz val="11"/>
        <color theme="1"/>
        <rFont val="Franklin Gothic Book"/>
        <family val="2"/>
        <charset val="238"/>
      </rPr>
      <t xml:space="preserve">A menetrend típusainak (szolgálati menetend, menetrendi segédkönyv) megfelelő használata és értelmezése szükséges a tanulók számára, mivel ez a vasútüzem szervezésének alapja, általános terve. A tanulóknak ismerniük kell a vonatok forgalomba helyezésének (menetvonal kiutalás) menetét, rögzítését a pályavasúti informatikai rendszerben (PASS2) vagy Menetrendjegyzékben, a fékszámítás pontos, szakszerű elvégzését. </t>
    </r>
  </si>
  <si>
    <t>Önállóan, az utasítás előírásainak figyelembevételével végzi el a vonat továbbjelentését.</t>
  </si>
  <si>
    <t>Szem előtt tartja a vonat menetrend szerinti indulási időpontját.</t>
  </si>
  <si>
    <t>Ismeri a menetrend készítésének elvét, tisztában van a fékszámítás és a vonat továbbjelentésének jelentőségével.</t>
  </si>
  <si>
    <t>Elkészíti a vonat menetrendjét, vizsgálja a vonatba sorozott kocsik és rakományok adatait, fékszámítást végez, elvégzi a vonat továbbjelentését.</t>
  </si>
  <si>
    <r>
      <t xml:space="preserve">A tananyagelemek és a deszkriptorok projektszemléletű kapcsolódása: 
</t>
    </r>
    <r>
      <rPr>
        <sz val="11"/>
        <color theme="1"/>
        <rFont val="Franklin Gothic Book"/>
        <family val="2"/>
        <charset val="238"/>
      </rPr>
      <t xml:space="preserve">A tanulók a duális képzőhelyen elsajátítják az informatikai rendszerek (PASS2, FOR00, IÜR) használatát, így a pontos adatok ismeretében képesek lesznek a teherforgalom szakszerű megtervezésére, előkészítésére a közlekedésbiztonság szem előtt tartásával.  </t>
    </r>
  </si>
  <si>
    <t>Alapismeretek, törzsadatkezelés</t>
  </si>
  <si>
    <t>Betartja a közlekedésbiztonsági utasítások előírásait.</t>
  </si>
  <si>
    <t>Szakszerűen és pontosan követi az utasítások előírásait.</t>
  </si>
  <si>
    <t>Ismeri a közlekedés-biztonsági utasítások teherkocsik vonatba sorozására vonatkozó szabályait.</t>
  </si>
  <si>
    <t>Letölti az érkező és induló vonatok listáját, megvizsgálja azok tartalmát a további vonatok tervezése érdekében.</t>
  </si>
  <si>
    <t>"A" VASÚTI LOGISZTIKAI FOLYAMATOK (1; 2; 3; 4; 5; 6; 7; 8; 9; 10; 11; 12; 13; 14; 15; 16; 17; 18; 19; 20. SOR)</t>
  </si>
  <si>
    <r>
      <t xml:space="preserve">A tananyagelemek és a deszkriptorok projektszemléletű kapcsolódása: 
</t>
    </r>
    <r>
      <rPr>
        <sz val="11"/>
        <color theme="1"/>
        <rFont val="Franklin Gothic Book"/>
        <family val="2"/>
        <charset val="238"/>
      </rPr>
      <t>A tanulóknak tisztában kell lenniük CIM és SZMGSZ  forgalomban a fuvarozásra felvett küldemény tulajdonságaival, erre kiemelt figyelmet fordítanak az átadás/átvétel, illetve az okmánykezelés során.</t>
    </r>
  </si>
  <si>
    <t>Vasútvállalati átadás</t>
  </si>
  <si>
    <t>Felügyeli a határállomási technológia betartását.</t>
  </si>
  <si>
    <t>Együttműködik az állomási személyzettel, követi az utasításban leírtakat.</t>
  </si>
  <si>
    <t>Ismeri a határállomási technológiát, a nemzetközi forgalomra érvényes műszaki és kereskedelmi fuvarozási feltételeket.</t>
  </si>
  <si>
    <t>A határállomáson átadja/átveszi, műszaki és kereskedelmi szempontból vizsgálja a szomszédos vasútnak/vasúttól a fuvarozásra felvett küldeményt.</t>
  </si>
  <si>
    <r>
      <t xml:space="preserve">A tananyagelemek és a deszkriptorok projektszemléletű kapcsolódása: 
</t>
    </r>
    <r>
      <rPr>
        <sz val="11"/>
        <color theme="1"/>
        <rFont val="Franklin Gothic Book"/>
        <family val="2"/>
        <charset val="238"/>
      </rPr>
      <t>A projektszemléletű oktatásban a tanulók az ágazati alapoktatásban elsajátított üzleti kommunikáció gyakorlati alkalmazásával képesek lesznek a belföldi és nemzetközi kooperáció fenntartására a társszervezetekkel.</t>
    </r>
  </si>
  <si>
    <t>A társszervezetek munkatársaival együtt felelős a vonatok menetrend szerinti közlekedéséért.</t>
  </si>
  <si>
    <t>Szem előtt tartja a menetrend betartását, a vonatok menetrend szerinti közlekedését.</t>
  </si>
  <si>
    <t>Komplexitásában ismeri a fuvarozási folyamatot, a társszervezetek tevékenységét, a vonatok közlekedésének időpontjait.</t>
  </si>
  <si>
    <t>Kapcsolatot tart a társszervezetek munkatársaival, szükség esetén intézkedik a vonatok menetrend szerinti közlekedése érdekében.</t>
  </si>
  <si>
    <r>
      <t xml:space="preserve">A tananyagelemek és a deszkriptorok projektszemléletű kapcsolódása: 
</t>
    </r>
    <r>
      <rPr>
        <sz val="11"/>
        <color theme="1"/>
        <rFont val="Franklin Gothic Book"/>
        <family val="2"/>
        <charset val="238"/>
      </rPr>
      <t xml:space="preserve">A tanulóknak tisztában kell lenniük a járművek megfelelő műszaki állapotának jelentőségével a teljes fuvarozási folyamat során, ezért figyelmet fordítanak az üzemeltetés közben felmerült hibák kezelésére, az alkalmazott informatikai rendszereken keresztül pedig, intézkedések kezdeményeznek. </t>
    </r>
  </si>
  <si>
    <t>A vasúti teherkocsi jellegrajzai</t>
  </si>
  <si>
    <t>Fuvareszköz-gazdálkodás</t>
  </si>
  <si>
    <t>Önállóan kezeli az informatikai rendszereket.</t>
  </si>
  <si>
    <t>Törekszik a helyes adatok rögzítésére, fontosnak tartja a sérült kocsi időben történő megjavítását.</t>
  </si>
  <si>
    <t>Felhasználói szinten ismeri a belső informatikai rendszerek funkcióit. Tudja, hogy melyik javító műhelybe kell küldeni a sérült kocsit.</t>
  </si>
  <si>
    <t>Figyelemmel kíséri a küldemény fuvarozási útját a szállítási láncban. Intézkedik a sérült vasúti teherkocsi javítása érdekében.</t>
  </si>
  <si>
    <r>
      <t xml:space="preserve">A tananyagelemek és a deszkriptorok projektszemléletű kapcsolódása: 
</t>
    </r>
    <r>
      <rPr>
        <sz val="11"/>
        <color theme="1"/>
        <rFont val="Franklin Gothic Book"/>
        <family val="2"/>
        <charset val="238"/>
      </rPr>
      <t>A tanulók a projektalapú oktatásban az elsajátított hazai és európai vasútföldrajzi ismereteiket a gyakorlatban alkalmazva képesek lesznek az ügyfél számára leggazdaságosabb, leggyorsabb útvonal kiválasztására.</t>
    </r>
  </si>
  <si>
    <t>Önállóan képes a fuvarozási útvonalat meghatározni.</t>
  </si>
  <si>
    <t>Törekszik a legoptimálisabb fuvarozási útvonalat meghatározni.</t>
  </si>
  <si>
    <t>Ismeri Magyarország és Európa vasúti pályahálózatát, valamint a leggyakrabban használt határátmeneteket.</t>
  </si>
  <si>
    <t>Alkalmazza a vasúti földrajz ismereteit, melyek segítségével meghatározza a fuvarozási útvonalat.</t>
  </si>
  <si>
    <r>
      <t xml:space="preserve">A tananyagelemek és a deszkriptorok projektszemléletű kapcsolódása: 
</t>
    </r>
    <r>
      <rPr>
        <sz val="11"/>
        <color theme="1"/>
        <rFont val="Franklin Gothic Book"/>
        <family val="2"/>
        <charset val="238"/>
      </rPr>
      <t>A tanulók a rendelkezésükre álló információk (ügyféladatok, küldemény tulajdonságai, pályaadatok, kocsiállományi adatok, paritás, igényelt szolgáltatások) alapján, a fenntarthatóság elvének és a közlekedés biztonságának figyelembevételével tervezik meg a küldemény továbbítását, annak kiszolgáltatásáig.</t>
    </r>
  </si>
  <si>
    <t>Nemzetközi szabályok - PGV</t>
  </si>
  <si>
    <t>Nemzetközi szabályok - AVV</t>
  </si>
  <si>
    <t>A teherkocsi-használat fuvarjogi környezete</t>
  </si>
  <si>
    <t>INCOTERMS-szokványok</t>
  </si>
  <si>
    <t>Áruismeret</t>
  </si>
  <si>
    <t>Árufuvarozási szolgáltatás</t>
  </si>
  <si>
    <t>Szakmai vezetője segítségével dolgozza ki az árutovábbítási technológiát.</t>
  </si>
  <si>
    <t>Nyitott az új feladatok iránt, törekszik azok megismerésére és környezettudatos alkalmazására.</t>
  </si>
  <si>
    <t>Ismeri az ügyfelek fuvarozási szokásait, a gyakran fuvarozott áruféleségeket, a rakodási módokat, a fuvarozási eszközök típusait.</t>
  </si>
  <si>
    <t>Kidolgozza az árutovábbítási technológiát.</t>
  </si>
  <si>
    <r>
      <t xml:space="preserve">A tananyagelemek és a deszkriptorok projektszemléletű kapcsolódása: 
</t>
    </r>
    <r>
      <rPr>
        <sz val="11"/>
        <color theme="1"/>
        <rFont val="Franklin Gothic Book"/>
        <family val="2"/>
        <charset val="238"/>
      </rPr>
      <t xml:space="preserve">A projektalapú oktatásban a tanulók díjszámítási ismereteik alapján szakszerűen, felelősséggel végzik a fuvarozás költségeinek elszámolását, folyamatos önellenőrzést végeznek az esetleges hibák elkerülése érdekében. </t>
    </r>
  </si>
  <si>
    <t>Törzsadatok</t>
  </si>
  <si>
    <t>Zárások</t>
  </si>
  <si>
    <t>Ügyfelek</t>
  </si>
  <si>
    <t>Kocsikimutatás</t>
  </si>
  <si>
    <t>Vasúti árufuvarozás</t>
  </si>
  <si>
    <t>A számlareklamáció csökkentése érdekében képes az önellenőrzésre és a hibák önálló javítására.</t>
  </si>
  <si>
    <t>A helyes számla készítése érdekében munkáját pontosan és precízen végzi.</t>
  </si>
  <si>
    <t>Ismeri a fuvarlevél kitöltésének, a díjak felszámításának szabályait és felismeri a helytelenül rögzített adatokat.</t>
  </si>
  <si>
    <t>A küldemény kiszolgáltatási helyén ellenőrzi a fuvarlevélbe bejegyzett díjak összegét, vizsgálja a kapcsolódó informatikai rendszerekből érkezett adatokat, a helyes hóvégi zárás érdekében a hibás tételeket módosítja.</t>
  </si>
  <si>
    <r>
      <t xml:space="preserve">A tananyagelemek és a deszkriptorok projektszemléletű kapcsolódása: 
</t>
    </r>
    <r>
      <rPr>
        <sz val="11"/>
        <color theme="1"/>
        <rFont val="Franklin Gothic Book"/>
        <family val="2"/>
        <charset val="238"/>
      </rPr>
      <t xml:space="preserve">A továbbítási folyamat során a vámeljárások, vámokmányok, nemzetközi megállapodások ismeretében a tanulók kezelik a küldeményhez tartozó vámokmányokat, kapcsolatot tartanak a vámhivatal szakembereivel. Amennyiben a kiszolgáltatásnál káreseményt állapítanak meg, ki tudják választani a megfelelő kárjegyzőkönyvet, és tényadatokkal ki tudják tölteni. </t>
    </r>
  </si>
  <si>
    <t>Vámismeret</t>
  </si>
  <si>
    <t>Önállóan képes a kárjegyzőkönyvet a belső informatikai rendszerben előállítani.</t>
  </si>
  <si>
    <t>Munkája során együttműködik a hatósági szervvel. A kárjegyzőkönyv kitöltésénél törekszik a tények rögzítésére.</t>
  </si>
  <si>
    <t>Ismeri kiviteli és behozatali forgalomban a küldemények vámkezelése során alkalmazott vámeljárást.  Ismeri az árukár esetén felveendő jegyzőkönyveket, a kitöltésükre és a kezelésükre vonatkozó szabályokat.</t>
  </si>
  <si>
    <t>Átadja a fuvarlevelet és a hozzátartozó kísérőokmányokat a vámhivatal részére a küldemény hatósági kezeléséhez. Áruelveszés, árusérülés esetén kiállítja a megfelelő forgalmú kárjegyzőkönyvet, egy példányt átad a címzett részére.</t>
  </si>
  <si>
    <r>
      <t xml:space="preserve">A tananyagelemek és a deszkriptorok projektszemléletű kapcsolódása: 
</t>
    </r>
    <r>
      <rPr>
        <sz val="11"/>
        <color theme="1"/>
        <rFont val="Franklin Gothic Book"/>
        <family val="2"/>
        <charset val="238"/>
      </rPr>
      <t>A külkereskedelmi szokványok ismeretében képes pontosan meghatározni az adott fuvarfeladat esetén, a kiszolgáltatás során elvégzendő munkafolyamatokat, üzleti kommunikációt folytat az ügyfelekkel, tájékoztatást kér/ad a továbbításban résztvevőknek.</t>
    </r>
  </si>
  <si>
    <t>Felelősséget vállal a küldemény minőségi kiszolgáltatásáért.</t>
  </si>
  <si>
    <t>Elhivatottan képviseli a vállalat és a címzett érdekeit az áru biztonságos kiszolgáltatása érdekében.</t>
  </si>
  <si>
    <t>Összefüggéseiben érti és azonosítja a felmerült problémákat, ismeri a kiszolgáltatás szabályait.</t>
  </si>
  <si>
    <t>Elhárítja a kiszolgáltatásnál felmerült problémákat, kapcsolatot tart a munkatársakkal, a címzettel, elvégzi a küldemény kiszolgáltatását.</t>
  </si>
  <si>
    <r>
      <t xml:space="preserve">A tananyagelemek és a deszkriptorok projektszemléletű kapcsolódása: 
</t>
    </r>
    <r>
      <rPr>
        <sz val="11"/>
        <color theme="1"/>
        <rFont val="Franklin Gothic Book"/>
        <family val="2"/>
        <charset val="238"/>
      </rPr>
      <t xml:space="preserve">Az E-Freight szolgáltatások ismeretében a tanulók a duális képzőhelyen képesek lesznek nyomon követni a vasúti árutovábbítási folyamatot, így megfelelően tudják az informatikai rendszerben és a fuvarlevélen rögzíteni az adatokat (díjszámítási szakasz adatai, feladó nyilatkozatai, költségek fizetése). </t>
    </r>
  </si>
  <si>
    <t>Útközbeni kezelés</t>
  </si>
  <si>
    <t>E-fuvarlevél léterhozása</t>
  </si>
  <si>
    <t>E-fuvarlevél</t>
  </si>
  <si>
    <t>Rövid időn belül, a vonat késleltetése nélkül végzi el feladatát, elősegítve ezzel a fuvarozási határidő betartását. Önállóan kommunikál idegen nyelven a külföldi partnerrel.</t>
  </si>
  <si>
    <t>Hajlandó elfogadni munkatársai szakmai segítségét.</t>
  </si>
  <si>
    <t>Ismeri az útközben felmerült költségek fajtáit, az elszámolásukra és az informatikai rendszerben történő rögzítésre vonatkozó szabályokat, megérti a fuvarlevél idegen nyelvű bejegyzéseit.</t>
  </si>
  <si>
    <t>Megállapítja az útközben felmerült költségeket, amelyeket összegszerűen és magyar vagy idegen nyelvű megnevezéssel rávezet a megfelelő fuvarlevélre, az adatokat rögzíti a belső informatikai rendszerben is.</t>
  </si>
  <si>
    <r>
      <t xml:space="preserve">A tananyagelemek és a deszkriptorok projektszemléletű kapcsolódása: 
</t>
    </r>
    <r>
      <rPr>
        <sz val="11"/>
        <color theme="1"/>
        <rFont val="Franklin Gothic Book"/>
        <family val="2"/>
        <charset val="238"/>
      </rPr>
      <t>A tanulóknak ismerniük kell a vasúti árutovábbítás közben előforduló fuvarozási akadályok eseteit, a feladó lehetséges rendelkezéseit, illetve a vasúttársaság feladatait (értesítés, őrzés, értékesítés, rakomány igazítása) ilyen esetekben.</t>
    </r>
  </si>
  <si>
    <t>A fuvarozás végrehajtása</t>
  </si>
  <si>
    <t>Betartja a szerződés módosítás végrehajtására vonatkozó fuvarozási szabályokat.</t>
  </si>
  <si>
    <t>Szem előtt tartja a feladó szerződés módosítására vonatkozó rendelkezését és törekszik annak időben történő végrehajtására.</t>
  </si>
  <si>
    <t>Felismeri a problémát, tisztában van a fuvarozási akadály felmerülésekor szükséges eljárással, ismeri a fuvarozási szerződés módosításának eseteit és végrehajtásának szabályait.</t>
  </si>
  <si>
    <t>Elvégzi az útközben felmerült fuvarozási akadállyal kapcsolatos teendőket, végrehajtja a rendelkezésre jogosult által megküldött fuvarozási szerződés módosítására vonatkozó rendelkezést.</t>
  </si>
  <si>
    <r>
      <t xml:space="preserve">A tananyagelemek és a deszkriptorok projektszemléletű kapcsolódása: 
</t>
    </r>
    <r>
      <rPr>
        <sz val="11"/>
        <color theme="1"/>
        <rFont val="Franklin Gothic Book"/>
        <family val="2"/>
        <charset val="238"/>
      </rPr>
      <t>A vasúti szolgáltatások ismeretében a tanulók képesek lesznek a megrendelő igényei (avizálás, tartalomvizsgálat, mintavételezés, újrafeladás/reexpediálás, áttengelyezés) szerint elvégezni a küldemény továbbítását, a fuvarokmány szakszerű kitöltését.</t>
    </r>
  </si>
  <si>
    <t>A határállomási személyzettel együttműködve törekszik feladatát pontosan végezni.</t>
  </si>
  <si>
    <t>Elfogadja munkatársa szakmai támogatását.</t>
  </si>
  <si>
    <t>Ismeri a mintavételezés és az újrafeladás folyamatát, valamint a fuvarlevél kitöltésére vonatkozó előírásokat.</t>
  </si>
  <si>
    <t>Közreműködik a mintavételezésnél, elvégzi a küldemény újrafeladását, beírja a fuvarlevélbe a megállapított adatokat.</t>
  </si>
  <si>
    <r>
      <t xml:space="preserve">A tananyagelemek és a deszkriptorok projektszemléletű kapcsolódása: 
</t>
    </r>
    <r>
      <rPr>
        <sz val="11"/>
        <color theme="1"/>
        <rFont val="Franklin Gothic Book"/>
        <family val="2"/>
        <charset val="238"/>
      </rPr>
      <t>A tanuló a díjszabás elméleti szabályainak (díjszámítási egységek, érvényességi terület, mellékdíjak típusai, NHM, DIUM) elsajátítása révén képes lesz belföldi vagy nemzetközi forgalomban meghatározni a fuvardíjat, illetve az útközben felmerült további költségeket megállapítani.</t>
    </r>
  </si>
  <si>
    <t>Díjszabás</t>
  </si>
  <si>
    <t>Felelősséget vállal a határidőre történő elszámolások elvégzéséért.</t>
  </si>
  <si>
    <t>Magára nézve kötelezőnek tartja a precíz, környezettudatos munkavégzést.   Határidőre elvégzi az elszámolásokat a bevételek biztosítása érdekében.</t>
  </si>
  <si>
    <t>Ismeri a kilométerképzés szabályait, használja az NHM-árucikk jegyzéket, érti a kocsirakományú küldemények és intermodális fuvarozási egység fuvardíj számításának alapelvét.</t>
  </si>
  <si>
    <t>Megállapítja a díjszabási távolságot, kiszámítja a kocsirakományú küldemény vagy intermodális fuvarozási egység fuvardíját belföldi vagy nemzetközi forgalomban, felszámolja a feladási állomáson elvégzett egyéb szolgáltatások költségét.</t>
  </si>
  <si>
    <r>
      <t xml:space="preserve">A tananyagelemek és a deszkriptorok projektszemléletű kapcsolódása: 
</t>
    </r>
    <r>
      <rPr>
        <sz val="11"/>
        <color theme="1"/>
        <rFont val="Franklin Gothic Book"/>
        <family val="2"/>
        <charset val="238"/>
      </rPr>
      <t xml:space="preserve">A veszélyes áruk továbbítását minden közlekedési alágazatban külön szabályozás (RID, SZMGSZ) betartásával lehet csak végezni. A projektalapú oktatásban a tanuló megismeri a veszélyes áruk besorolását (veszélyességi bárcák, UN számok), a rakodásukra, továbbításukra vonatkozó speciális szabályokat, az okmánykezelés előírásait, a szükséges biztonsági intézkedéseket. </t>
    </r>
  </si>
  <si>
    <t>Szabálytalanság esetén önállóan és maradéktalanul betartatja a fuvarlevél kitöltésére vonatkozó előírásokat.</t>
  </si>
  <si>
    <t>A veszélyes áru felvétele során kritikusan szemléli az előírt bárcák és jelölések megfelelőségét.</t>
  </si>
  <si>
    <t>Ismeri a RID és SZMGSZ Szabályzat előírásait, ismeri a felvételi eljárás szabályait.</t>
  </si>
  <si>
    <t>Ellenőrzi a veszélyes áru fuvarlevelének feladó általi kitöltését, a kocsin és a konténeren elhelyezett bárcák megfelelőségét, a narancsszínű táblán található jelöléseket.</t>
  </si>
  <si>
    <r>
      <t xml:space="preserve">A tananyagelemek és a deszkriptorok projektszemléletű kapcsolódása: 
</t>
    </r>
    <r>
      <rPr>
        <sz val="11"/>
        <color theme="1"/>
        <rFont val="Franklin Gothic Book"/>
        <family val="2"/>
        <charset val="238"/>
      </rPr>
      <t>A tanulónak ismernie kell a külön engedéllyel fuvarozható küldeményekre vonatkozó utasítást (F.2. sz. Forgalmi utasítás 13. sz. függelék), amely alapján ki tudja választani a rendkívüli küldemény előkészítéséhez, továbbításához szükséges tevékenységeket (engedélyek kiadása, vonat kiválasztása, értesítések küldése).</t>
    </r>
  </si>
  <si>
    <t>Betartja és betartatja a szakmai és biztonsági előírásokat.</t>
  </si>
  <si>
    <t>Nagy figyelmet fordít az eltérő fuvarozási feltételek betartására a biztonságos közlekedés érdekében.</t>
  </si>
  <si>
    <t>Ismeri a rendkívüli küldemény továbbításának és vonatba sorozásának előírásait.</t>
  </si>
  <si>
    <t>Megvizsgálja a rendkívüli küldemény átvételéhez, továbbításához szükséges feltételek teljesítését.</t>
  </si>
  <si>
    <r>
      <t xml:space="preserve">A tananyagelemek és a deszkriptorok projektszemléletű kapcsolódása: 
</t>
    </r>
    <r>
      <rPr>
        <sz val="11"/>
        <color theme="1"/>
        <rFont val="Franklin Gothic Book"/>
        <family val="2"/>
        <charset val="238"/>
      </rPr>
      <t xml:space="preserve">A fuvarlevél a vasúti árutovábbítás legfontosabb okmánya. A projektszemléletű oktatásban a tanulóknak precízen, szakszerűen kell a feladó által kapott információk alapján (belföldi, CIM/CUV, SZMGSZ, CIM/SZMGSZ) forgalmakban kiállítania a vasúti fuvarlevelet. </t>
    </r>
  </si>
  <si>
    <t>Felelősséget vállal a fuvarlevél tartalmáért.</t>
  </si>
  <si>
    <t>Nagy odafigyeléssel készíti el és rögzíti az informatikai rendszerben is a fuvarozáshoz szükséges fuvarlevelet.</t>
  </si>
  <si>
    <t>Ismeri az Adatlap tartalmát, a fuvarlevelek kitöltésére és a rendszerben történő létrehozására, jóváhagyására vonatkozó szabályokat.</t>
  </si>
  <si>
    <t>Az ügyféltől kapott Adatlap alapján kitölti a belföldi vagy nemzetközi forgalmú fuvarlevelet, az adatokat rögzíti és jóváhagyja a belső informatikai rendszerben is.</t>
  </si>
  <si>
    <r>
      <t xml:space="preserve">A tananyagelemek és a deszkriptorok projektszemléletű kapcsolódása: 
</t>
    </r>
    <r>
      <rPr>
        <sz val="11"/>
        <color theme="1"/>
        <rFont val="Franklin Gothic Book"/>
        <family val="2"/>
        <charset val="238"/>
      </rPr>
      <t>A tanulóknak a küldemény rakodásának ellenőrzésekor (rakminta) kiemelt figyelmet kell fordítania nemcsak az áru, hanem a vasúti kocsik, a pálya, a környezet- és a közlekedés biztonságának megóvására is.</t>
    </r>
  </si>
  <si>
    <t>Rakodási szabályok 2. kötet</t>
  </si>
  <si>
    <t>Rakodási szabályok 1. kötet</t>
  </si>
  <si>
    <t>Rakodási szabályok</t>
  </si>
  <si>
    <t>Ellenőrzi a rakodási szabályok betartását.</t>
  </si>
  <si>
    <t>Törekszik a rakodási szabályok betartatására a minőségi szolgáltatás nyújtása érdekében.</t>
  </si>
  <si>
    <t>Ismeri a Rakodási szabályok rakszelvény méretére és az áru rakodására vonatkozó előírásait.</t>
  </si>
  <si>
    <t>Figyelembe veszi a továbbításhoz szükséges rakszelvény méretét belföldi vagy nemzetközi forgalomban. Ellenőrzi a rakodás befejezésekor, hogy a feladó betartotta-e a rakodási szabályokat.</t>
  </si>
  <si>
    <r>
      <t xml:space="preserve">A tananyagelemek és a deszkriptorok projektszemléletű kapcsolódása: 
</t>
    </r>
    <r>
      <rPr>
        <sz val="11"/>
        <color theme="1"/>
        <rFont val="Franklin Gothic Book"/>
        <family val="2"/>
        <charset val="238"/>
      </rPr>
      <t xml:space="preserve">A tanulók a vasúti kocsik megrakásának általános szabályainak, a vonalosztályok, terhelési határok, a kocsik terhelhetőségének ismeretében készítik elő a küldemény továbbítását, tájékoztatják a feladót az áru rakodására, fuvarozására vonatkozó előírásokról. </t>
    </r>
  </si>
  <si>
    <t>Vonalosztályok</t>
  </si>
  <si>
    <t>Probléma felmerülése esetén önállóan hoz döntést azok eredményes megoldására, és szükség esetén segítséget kér a szakmai vezetőtől.</t>
  </si>
  <si>
    <t>Elkötelezett a munkája során a műszaki utasítások betartása iránt.</t>
  </si>
  <si>
    <t>Alkalmazói szinten ismeri a rakodási alapelveket, a vasúti pálya és a vasúti jármű terhelhetőségének szabályait.</t>
  </si>
  <si>
    <t>Megállapítja a vasúti pálya és a vasúti teherkocsi terhelhetőségét, tájékoztatja a feladót a kocsiba rakható áru tömegéről.</t>
  </si>
  <si>
    <r>
      <t xml:space="preserve">A tananyagelemek és a deszkriptorok projektszemléletű kapcsolódása: 
</t>
    </r>
    <r>
      <rPr>
        <sz val="11"/>
        <color theme="1"/>
        <rFont val="Franklin Gothic Book"/>
        <family val="2"/>
        <charset val="238"/>
      </rPr>
      <t>A fuvarfeladat optimális teljesítésének alapja a vasúti árutovábbítás megfelelő előkészítése, a megrendelő igényei szerint. A projektalapú oktatás során a tanulók szakszerűen elkészítik a megrendelés visszaigazolását, az áru tulajdonságainak ismeretében, és a környezetvédelmi előírások betartásával választják ki a vasúti kocsit.</t>
    </r>
  </si>
  <si>
    <t>Hálózati Üzletszabályzat</t>
  </si>
  <si>
    <t>Felelősséget vállal a megbízás teljesítéséért.</t>
  </si>
  <si>
    <t>Szem előtt tartja az áru biztonságos továbbítását, a fuvarozási megbízás pontos teljesítését minimális környezet-terheléssel.</t>
  </si>
  <si>
    <t>Ismeri a visszaigazolás szabályait, a vasúti fuvarozási eszközök típusait.</t>
  </si>
  <si>
    <t>Előkészíti a fuvarozási feladatot, kiválasztja az áru továbbításához legalkalmasabb fuvarozási eszközt, elvégzi a visszaigazolást.</t>
  </si>
  <si>
    <r>
      <t xml:space="preserve">A tananyagelemek és a deszkriptorok projektszemléletű kapcsolódása: 
</t>
    </r>
    <r>
      <rPr>
        <sz val="11"/>
        <color theme="1"/>
        <rFont val="Franklin Gothic Book"/>
        <family val="2"/>
        <charset val="238"/>
      </rPr>
      <t>A vasúti árufuvarozási folyamat lebonyolítása (kocsirakományú, darabáru-küldemények, konténerek fuvarozása, veszélyes áruk) komplex jogszabályi, díjszámítási, informatikai ismereteket igényel, amelyeket a tanulók a duális képzőhelyen végzett gyakorlati alkalmazás során mélyíthetnek el.</t>
    </r>
  </si>
  <si>
    <t>Lekérdezések</t>
  </si>
  <si>
    <t>Betartja és betartatja az alkalmazandó előírásokat.</t>
  </si>
  <si>
    <t>Szakszerűen és pontosan követi a fuvarozási feltételeket és az árudíjszabás előírásait, fontosnak tartja az ügyfél elvárását.</t>
  </si>
  <si>
    <t>Összefüggéseiben ismeri a belföldi és a nemzetközi fuvarozási feltételeket és árudíjszabási előírásokat.  Ismeri a megrendelés informatikai rendszerben történő rögzítésére vonatkozó szabályait.</t>
  </si>
  <si>
    <t>Használja a belföldi és nemzetközi fuvarozási feltételeket és árudíjszabási előírásokat. A megrendelés alapján az informatikai rendszerben rögzíti az ügyfél fuvarozási igényét.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</si>
</sst>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4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auto="1"/>
      </left>
      <right style="thin">
        <color auto="1"/>
      </right>
      <top style="thin">
        <color auto="1"/>
      </top>
      <bottom style="thin">
        <color auto="1"/>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auto="1"/>
      </left>
      <right/>
      <top style="thin">
        <color auto="1"/>
      </top>
      <bottom style="medium">
        <color indexed="64"/>
      </bottom>
      <diagonal/>
    </border>
    <border>
      <left style="thin">
        <color auto="1"/>
      </left>
      <right/>
      <top style="thin">
        <color auto="1"/>
      </top>
      <bottom style="thin">
        <color auto="1"/>
      </bottom>
      <diagonal/>
    </border>
    <border>
      <left style="thin">
        <color auto="1"/>
      </left>
      <right/>
      <top/>
      <bottom style="medium">
        <color auto="1"/>
      </bottom>
      <diagonal/>
    </border>
    <border>
      <left style="thin">
        <color auto="1"/>
      </left>
      <right/>
      <top/>
      <bottom/>
      <diagonal/>
    </border>
    <border>
      <left style="thin">
        <color auto="1"/>
      </left>
      <right/>
      <top style="medium">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s>
  <cellStyleXfs count="1">
    <xf numFmtId="0" fontId="0" fillId="0" borderId="0"/>
  </cellStyleXfs>
  <cellXfs count="104">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20"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6" borderId="28" xfId="0" applyFont="1" applyFill="1" applyBorder="1" applyAlignment="1">
      <alignment horizontal="center" vertical="center" wrapText="1"/>
    </xf>
    <xf numFmtId="0" fontId="1" fillId="6" borderId="29" xfId="0" applyFont="1" applyFill="1" applyBorder="1" applyAlignment="1">
      <alignment horizontal="center" vertical="center" wrapText="1"/>
    </xf>
    <xf numFmtId="0" fontId="2" fillId="6" borderId="29" xfId="0" applyFont="1" applyFill="1" applyBorder="1" applyAlignment="1">
      <alignment horizontal="justify" vertical="center" wrapText="1"/>
    </xf>
    <xf numFmtId="0" fontId="1" fillId="6" borderId="29" xfId="0" applyFont="1" applyFill="1" applyBorder="1" applyAlignment="1">
      <alignment horizontal="center" vertical="center" wrapText="1"/>
    </xf>
    <xf numFmtId="0" fontId="1" fillId="6" borderId="30"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2" fillId="6" borderId="5" xfId="0" applyFont="1" applyFill="1" applyBorder="1" applyAlignment="1">
      <alignment horizontal="justify" vertical="center" wrapText="1"/>
    </xf>
    <xf numFmtId="0" fontId="1" fillId="6" borderId="5" xfId="0" applyFont="1" applyFill="1" applyBorder="1" applyAlignment="1">
      <alignment horizontal="center" vertical="center" wrapText="1"/>
    </xf>
    <xf numFmtId="0" fontId="1" fillId="6" borderId="31" xfId="0" applyFont="1" applyFill="1" applyBorder="1" applyAlignment="1">
      <alignment horizontal="center" vertical="center" wrapText="1"/>
    </xf>
    <xf numFmtId="0" fontId="1" fillId="6" borderId="32" xfId="0" applyFont="1" applyFill="1" applyBorder="1" applyAlignment="1">
      <alignment horizontal="center" vertical="center" wrapText="1"/>
    </xf>
    <xf numFmtId="0" fontId="1" fillId="6" borderId="33" xfId="0" applyFont="1" applyFill="1" applyBorder="1" applyAlignment="1">
      <alignment horizontal="center" vertical="center" wrapText="1"/>
    </xf>
    <xf numFmtId="0" fontId="2" fillId="6" borderId="3" xfId="0" applyFont="1" applyFill="1" applyBorder="1" applyAlignment="1">
      <alignment horizontal="justify" vertical="center" wrapText="1"/>
    </xf>
    <xf numFmtId="0" fontId="1" fillId="6" borderId="3" xfId="0" applyFont="1" applyFill="1" applyBorder="1" applyAlignment="1">
      <alignment horizontal="center" vertical="center" wrapText="1"/>
    </xf>
    <xf numFmtId="0" fontId="1" fillId="6" borderId="34" xfId="0" applyFont="1" applyFill="1" applyBorder="1" applyAlignment="1">
      <alignment horizontal="center" vertical="center" wrapText="1"/>
    </xf>
    <xf numFmtId="0" fontId="1" fillId="0" borderId="0" xfId="0" applyFont="1" applyAlignment="1">
      <alignment vertical="center" wrapText="1"/>
    </xf>
    <xf numFmtId="0" fontId="1" fillId="0" borderId="35" xfId="0" applyFont="1" applyBorder="1" applyAlignment="1">
      <alignment horizontal="center" vertical="center" wrapText="1"/>
    </xf>
    <xf numFmtId="0" fontId="1" fillId="0" borderId="0" xfId="0" applyFont="1" applyAlignment="1">
      <alignment horizontal="center" vertical="center" wrapText="1"/>
    </xf>
    <xf numFmtId="0" fontId="1" fillId="0" borderId="36" xfId="0" applyFont="1" applyBorder="1" applyAlignment="1">
      <alignment horizontal="center" vertical="center" wrapText="1"/>
    </xf>
    <xf numFmtId="0" fontId="3" fillId="4" borderId="37" xfId="0" applyFont="1" applyFill="1" applyBorder="1" applyAlignment="1">
      <alignment horizontal="right" vertical="center" wrapText="1"/>
    </xf>
    <xf numFmtId="0" fontId="3" fillId="4" borderId="38" xfId="0" applyFont="1" applyFill="1" applyBorder="1" applyAlignment="1">
      <alignment horizontal="right" vertical="center" wrapText="1"/>
    </xf>
    <xf numFmtId="0" fontId="1" fillId="0" borderId="28"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9"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0" borderId="2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2" fillId="3" borderId="21" xfId="0" applyFont="1" applyFill="1" applyBorder="1" applyAlignment="1">
      <alignment horizontal="center" vertical="center" wrapText="1"/>
    </xf>
    <xf numFmtId="0" fontId="1" fillId="3" borderId="31" xfId="0" applyFont="1" applyFill="1" applyBorder="1" applyAlignment="1">
      <alignment horizontal="left" vertical="center" wrapText="1"/>
    </xf>
    <xf numFmtId="0" fontId="2" fillId="3" borderId="40" xfId="0" applyFont="1" applyFill="1" applyBorder="1" applyAlignment="1">
      <alignment horizontal="center" vertical="center" wrapText="1"/>
    </xf>
    <xf numFmtId="0" fontId="1" fillId="3" borderId="31" xfId="0" applyFont="1" applyFill="1" applyBorder="1" applyAlignment="1">
      <alignment horizontal="left" vertical="center" wrapText="1"/>
    </xf>
    <xf numFmtId="0" fontId="2" fillId="0" borderId="42" xfId="0" applyFont="1" applyBorder="1" applyAlignment="1">
      <alignment horizontal="center" vertical="center" wrapText="1"/>
    </xf>
    <xf numFmtId="0" fontId="2" fillId="4" borderId="40"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4" borderId="21"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1" fillId="3" borderId="44" xfId="0" applyFont="1" applyFill="1" applyBorder="1" applyAlignment="1">
      <alignment horizontal="center" vertical="center" wrapText="1"/>
    </xf>
    <xf numFmtId="0" fontId="1" fillId="3" borderId="45" xfId="0" applyFont="1" applyFill="1" applyBorder="1" applyAlignment="1">
      <alignment horizontal="center" vertical="center" wrapText="1"/>
    </xf>
    <xf numFmtId="0" fontId="1" fillId="3" borderId="46" xfId="0" applyFont="1" applyFill="1" applyBorder="1" applyAlignment="1">
      <alignment horizontal="center" vertical="center" wrapText="1"/>
    </xf>
    <xf numFmtId="0" fontId="1" fillId="3" borderId="47"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2" borderId="29"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40"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3" xfId="0" applyFont="1" applyBorder="1" applyAlignment="1">
      <alignment horizontal="center" vertical="center" wrapText="1"/>
    </xf>
    <xf numFmtId="0" fontId="1" fillId="2" borderId="3" xfId="0" applyFont="1" applyFill="1" applyBorder="1" applyAlignment="1">
      <alignment horizontal="center" vertical="center" wrapText="1"/>
    </xf>
    <xf numFmtId="0" fontId="1" fillId="0" borderId="34" xfId="0" applyFont="1" applyBorder="1" applyAlignment="1">
      <alignment horizontal="center" vertical="center" wrapText="1"/>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I87"/>
  <sheetViews>
    <sheetView tabSelected="1" zoomScale="85" zoomScaleNormal="85" workbookViewId="0">
      <pane ySplit="1" topLeftCell="A2" activePane="bottomLeft" state="frozen"/>
      <selection pane="bottomLeft" activeCell="K12" sqref="K12"/>
    </sheetView>
  </sheetViews>
  <sheetFormatPr defaultColWidth="9.140625" defaultRowHeight="15.75" x14ac:dyDescent="0.25"/>
  <cols>
    <col min="1" max="1" width="12" style="3" customWidth="1"/>
    <col min="2" max="2" width="23" style="4" customWidth="1"/>
    <col min="3" max="3" width="23" style="3" customWidth="1"/>
    <col min="4" max="4" width="28.7109375" style="3" customWidth="1"/>
    <col min="5" max="5" width="24.5703125" style="3" customWidth="1"/>
    <col min="6" max="6" width="28" style="3" customWidth="1"/>
    <col min="7" max="7" width="32.5703125" style="3" customWidth="1"/>
    <col min="8" max="8" width="23.140625" style="3" customWidth="1"/>
    <col min="9" max="9" width="56.8554687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29">
        <v>1</v>
      </c>
      <c r="B2" s="15" t="s">
        <v>108</v>
      </c>
      <c r="C2" s="26" t="s">
        <v>10</v>
      </c>
      <c r="D2" s="26" t="s">
        <v>11</v>
      </c>
      <c r="E2" s="26" t="s">
        <v>12</v>
      </c>
      <c r="F2" s="26" t="s">
        <v>13</v>
      </c>
      <c r="G2" s="18" t="s">
        <v>70</v>
      </c>
      <c r="H2" s="19"/>
    </row>
    <row r="3" spans="1:8" x14ac:dyDescent="0.25">
      <c r="A3" s="30"/>
      <c r="B3" s="16"/>
      <c r="C3" s="27"/>
      <c r="D3" s="27"/>
      <c r="E3" s="27"/>
      <c r="F3" s="27"/>
      <c r="G3" s="11" t="s">
        <v>71</v>
      </c>
      <c r="H3" s="12">
        <v>22</v>
      </c>
    </row>
    <row r="4" spans="1:8" x14ac:dyDescent="0.25">
      <c r="A4" s="30"/>
      <c r="B4" s="16"/>
      <c r="C4" s="27"/>
      <c r="D4" s="27"/>
      <c r="E4" s="27"/>
      <c r="F4" s="27"/>
      <c r="G4" s="11" t="s">
        <v>74</v>
      </c>
      <c r="H4" s="12">
        <v>2</v>
      </c>
    </row>
    <row r="5" spans="1:8" ht="31.5" x14ac:dyDescent="0.25">
      <c r="A5" s="30"/>
      <c r="B5" s="16"/>
      <c r="C5" s="27"/>
      <c r="D5" s="27"/>
      <c r="E5" s="27"/>
      <c r="F5" s="27"/>
      <c r="G5" s="11" t="s">
        <v>86</v>
      </c>
      <c r="H5" s="12">
        <v>4</v>
      </c>
    </row>
    <row r="6" spans="1:8" ht="31.5" x14ac:dyDescent="0.25">
      <c r="A6" s="30"/>
      <c r="B6" s="16"/>
      <c r="C6" s="27"/>
      <c r="D6" s="27"/>
      <c r="E6" s="27"/>
      <c r="F6" s="27"/>
      <c r="G6" s="11" t="s">
        <v>73</v>
      </c>
      <c r="H6" s="12">
        <v>12</v>
      </c>
    </row>
    <row r="7" spans="1:8" ht="31.5" x14ac:dyDescent="0.25">
      <c r="A7" s="30"/>
      <c r="B7" s="16"/>
      <c r="C7" s="27"/>
      <c r="D7" s="27"/>
      <c r="E7" s="27"/>
      <c r="F7" s="27"/>
      <c r="G7" s="11" t="s">
        <v>87</v>
      </c>
      <c r="H7" s="12">
        <v>27</v>
      </c>
    </row>
    <row r="8" spans="1:8" ht="16.5" thickBot="1" x14ac:dyDescent="0.3">
      <c r="A8" s="30"/>
      <c r="B8" s="16"/>
      <c r="C8" s="28"/>
      <c r="D8" s="28"/>
      <c r="E8" s="28"/>
      <c r="F8" s="28"/>
      <c r="G8" s="20" t="s">
        <v>8</v>
      </c>
      <c r="H8" s="22">
        <f>SUM(H3:H7,)</f>
        <v>67</v>
      </c>
    </row>
    <row r="9" spans="1:8" ht="109.5" customHeight="1" thickBot="1" x14ac:dyDescent="0.3">
      <c r="A9" s="31"/>
      <c r="B9" s="17"/>
      <c r="C9" s="24" t="s">
        <v>105</v>
      </c>
      <c r="D9" s="24"/>
      <c r="E9" s="24"/>
      <c r="F9" s="25"/>
      <c r="G9" s="21"/>
      <c r="H9" s="23"/>
    </row>
    <row r="10" spans="1:8" x14ac:dyDescent="0.25">
      <c r="A10" s="29">
        <v>2</v>
      </c>
      <c r="B10" s="15" t="s">
        <v>108</v>
      </c>
      <c r="C10" s="26" t="s">
        <v>14</v>
      </c>
      <c r="D10" s="26" t="s">
        <v>15</v>
      </c>
      <c r="E10" s="26" t="s">
        <v>16</v>
      </c>
      <c r="F10" s="26" t="s">
        <v>17</v>
      </c>
      <c r="G10" s="18" t="s">
        <v>70</v>
      </c>
      <c r="H10" s="19"/>
    </row>
    <row r="11" spans="1:8" x14ac:dyDescent="0.25">
      <c r="A11" s="30"/>
      <c r="B11" s="16"/>
      <c r="C11" s="27"/>
      <c r="D11" s="27"/>
      <c r="E11" s="27"/>
      <c r="F11" s="27"/>
      <c r="G11" s="11" t="s">
        <v>72</v>
      </c>
      <c r="H11" s="12">
        <v>20</v>
      </c>
    </row>
    <row r="12" spans="1:8" ht="123" customHeight="1" thickBot="1" x14ac:dyDescent="0.3">
      <c r="A12" s="30"/>
      <c r="B12" s="16"/>
      <c r="C12" s="28"/>
      <c r="D12" s="28"/>
      <c r="E12" s="28"/>
      <c r="F12" s="28"/>
      <c r="G12" s="20" t="s">
        <v>8</v>
      </c>
      <c r="H12" s="22">
        <f>SUM(H11:H11,)</f>
        <v>20</v>
      </c>
    </row>
    <row r="13" spans="1:8" ht="125.25" customHeight="1" thickBot="1" x14ac:dyDescent="0.3">
      <c r="A13" s="31"/>
      <c r="B13" s="17"/>
      <c r="C13" s="24" t="s">
        <v>106</v>
      </c>
      <c r="D13" s="24"/>
      <c r="E13" s="24"/>
      <c r="F13" s="25"/>
      <c r="G13" s="21"/>
      <c r="H13" s="23"/>
    </row>
    <row r="14" spans="1:8" x14ac:dyDescent="0.25">
      <c r="A14" s="29">
        <v>3</v>
      </c>
      <c r="B14" s="15" t="s">
        <v>108</v>
      </c>
      <c r="C14" s="26" t="s">
        <v>18</v>
      </c>
      <c r="D14" s="26" t="s">
        <v>19</v>
      </c>
      <c r="E14" s="26" t="s">
        <v>20</v>
      </c>
      <c r="F14" s="26" t="s">
        <v>21</v>
      </c>
      <c r="G14" s="18" t="s">
        <v>70</v>
      </c>
      <c r="H14" s="19"/>
    </row>
    <row r="15" spans="1:8" x14ac:dyDescent="0.25">
      <c r="A15" s="30"/>
      <c r="B15" s="16"/>
      <c r="C15" s="27"/>
      <c r="D15" s="27"/>
      <c r="E15" s="27"/>
      <c r="F15" s="27"/>
      <c r="G15" s="11" t="s">
        <v>72</v>
      </c>
      <c r="H15" s="12">
        <v>13</v>
      </c>
    </row>
    <row r="16" spans="1:8" ht="65.25" customHeight="1" thickBot="1" x14ac:dyDescent="0.3">
      <c r="A16" s="30"/>
      <c r="B16" s="16"/>
      <c r="C16" s="28"/>
      <c r="D16" s="28"/>
      <c r="E16" s="28"/>
      <c r="F16" s="28"/>
      <c r="G16" s="20" t="s">
        <v>8</v>
      </c>
      <c r="H16" s="22">
        <f>SUM(H15:H15,)</f>
        <v>13</v>
      </c>
    </row>
    <row r="17" spans="1:9" ht="96" customHeight="1" thickBot="1" x14ac:dyDescent="0.3">
      <c r="A17" s="31"/>
      <c r="B17" s="17"/>
      <c r="C17" s="24" t="s">
        <v>93</v>
      </c>
      <c r="D17" s="24"/>
      <c r="E17" s="24"/>
      <c r="F17" s="25"/>
      <c r="G17" s="21"/>
      <c r="H17" s="23"/>
    </row>
    <row r="18" spans="1:9" x14ac:dyDescent="0.25">
      <c r="A18" s="29">
        <v>4</v>
      </c>
      <c r="B18" s="15" t="s">
        <v>108</v>
      </c>
      <c r="C18" s="26" t="s">
        <v>22</v>
      </c>
      <c r="D18" s="26" t="s">
        <v>23</v>
      </c>
      <c r="E18" s="26" t="s">
        <v>24</v>
      </c>
      <c r="F18" s="26" t="s">
        <v>25</v>
      </c>
      <c r="G18" s="18" t="s">
        <v>70</v>
      </c>
      <c r="H18" s="19"/>
    </row>
    <row r="19" spans="1:9" ht="31.5" x14ac:dyDescent="0.25">
      <c r="A19" s="30"/>
      <c r="B19" s="16"/>
      <c r="C19" s="27"/>
      <c r="D19" s="27"/>
      <c r="E19" s="27"/>
      <c r="F19" s="27"/>
      <c r="G19" s="11" t="s">
        <v>86</v>
      </c>
      <c r="H19" s="12">
        <v>47</v>
      </c>
    </row>
    <row r="20" spans="1:9" ht="84.75" customHeight="1" thickBot="1" x14ac:dyDescent="0.3">
      <c r="A20" s="30"/>
      <c r="B20" s="16"/>
      <c r="C20" s="28"/>
      <c r="D20" s="28"/>
      <c r="E20" s="28"/>
      <c r="F20" s="28"/>
      <c r="G20" s="20" t="s">
        <v>8</v>
      </c>
      <c r="H20" s="22">
        <f>SUM(H19:H19,)</f>
        <v>47</v>
      </c>
    </row>
    <row r="21" spans="1:9" ht="94.5" customHeight="1" thickBot="1" x14ac:dyDescent="0.3">
      <c r="A21" s="31"/>
      <c r="B21" s="17"/>
      <c r="C21" s="24" t="s">
        <v>107</v>
      </c>
      <c r="D21" s="24"/>
      <c r="E21" s="24"/>
      <c r="F21" s="25"/>
      <c r="G21" s="21"/>
      <c r="H21" s="23"/>
      <c r="I21" s="5"/>
    </row>
    <row r="22" spans="1:9" x14ac:dyDescent="0.25">
      <c r="A22" s="29">
        <v>5</v>
      </c>
      <c r="B22" s="15" t="s">
        <v>108</v>
      </c>
      <c r="C22" s="26" t="s">
        <v>26</v>
      </c>
      <c r="D22" s="26" t="s">
        <v>27</v>
      </c>
      <c r="E22" s="26" t="s">
        <v>28</v>
      </c>
      <c r="F22" s="26" t="s">
        <v>29</v>
      </c>
      <c r="G22" s="18" t="s">
        <v>70</v>
      </c>
      <c r="H22" s="19"/>
    </row>
    <row r="23" spans="1:9" ht="31.5" x14ac:dyDescent="0.25">
      <c r="A23" s="30"/>
      <c r="B23" s="16"/>
      <c r="C23" s="27"/>
      <c r="D23" s="27"/>
      <c r="E23" s="27"/>
      <c r="F23" s="27"/>
      <c r="G23" s="11" t="s">
        <v>73</v>
      </c>
      <c r="H23" s="12">
        <v>15</v>
      </c>
    </row>
    <row r="24" spans="1:9" ht="50.25" customHeight="1" thickBot="1" x14ac:dyDescent="0.3">
      <c r="A24" s="30"/>
      <c r="B24" s="16"/>
      <c r="C24" s="28"/>
      <c r="D24" s="28"/>
      <c r="E24" s="28"/>
      <c r="F24" s="28"/>
      <c r="G24" s="20" t="s">
        <v>8</v>
      </c>
      <c r="H24" s="22">
        <f>SUM(H23:H23,)</f>
        <v>15</v>
      </c>
    </row>
    <row r="25" spans="1:9" ht="98.25" customHeight="1" thickBot="1" x14ac:dyDescent="0.3">
      <c r="A25" s="31"/>
      <c r="B25" s="17"/>
      <c r="C25" s="24" t="s">
        <v>94</v>
      </c>
      <c r="D25" s="24"/>
      <c r="E25" s="24"/>
      <c r="F25" s="25"/>
      <c r="G25" s="21"/>
      <c r="H25" s="23"/>
    </row>
    <row r="26" spans="1:9" x14ac:dyDescent="0.25">
      <c r="A26" s="29">
        <v>6</v>
      </c>
      <c r="B26" s="15" t="s">
        <v>109</v>
      </c>
      <c r="C26" s="26" t="s">
        <v>30</v>
      </c>
      <c r="D26" s="26" t="s">
        <v>31</v>
      </c>
      <c r="E26" s="26" t="s">
        <v>32</v>
      </c>
      <c r="F26" s="26" t="s">
        <v>33</v>
      </c>
      <c r="G26" s="18" t="s">
        <v>70</v>
      </c>
      <c r="H26" s="19"/>
    </row>
    <row r="27" spans="1:9" ht="31.5" x14ac:dyDescent="0.25">
      <c r="A27" s="30"/>
      <c r="B27" s="16"/>
      <c r="C27" s="27"/>
      <c r="D27" s="27"/>
      <c r="E27" s="27"/>
      <c r="F27" s="27"/>
      <c r="G27" s="11" t="s">
        <v>75</v>
      </c>
      <c r="H27" s="12">
        <v>12</v>
      </c>
    </row>
    <row r="28" spans="1:9" ht="57" customHeight="1" thickBot="1" x14ac:dyDescent="0.3">
      <c r="A28" s="30"/>
      <c r="B28" s="16"/>
      <c r="C28" s="28"/>
      <c r="D28" s="28"/>
      <c r="E28" s="28"/>
      <c r="F28" s="28"/>
      <c r="G28" s="20" t="s">
        <v>8</v>
      </c>
      <c r="H28" s="22">
        <f>SUM(H27:H27,)</f>
        <v>12</v>
      </c>
    </row>
    <row r="29" spans="1:9" ht="102" customHeight="1" thickBot="1" x14ac:dyDescent="0.3">
      <c r="A29" s="31"/>
      <c r="B29" s="17"/>
      <c r="C29" s="24" t="s">
        <v>95</v>
      </c>
      <c r="D29" s="24"/>
      <c r="E29" s="24"/>
      <c r="F29" s="25"/>
      <c r="G29" s="21"/>
      <c r="H29" s="23"/>
    </row>
    <row r="30" spans="1:9" x14ac:dyDescent="0.25">
      <c r="A30" s="29">
        <v>7</v>
      </c>
      <c r="B30" s="15" t="s">
        <v>108</v>
      </c>
      <c r="C30" s="26" t="s">
        <v>34</v>
      </c>
      <c r="D30" s="26" t="s">
        <v>35</v>
      </c>
      <c r="E30" s="26" t="s">
        <v>36</v>
      </c>
      <c r="F30" s="26" t="s">
        <v>37</v>
      </c>
      <c r="G30" s="18" t="s">
        <v>70</v>
      </c>
      <c r="H30" s="19"/>
    </row>
    <row r="31" spans="1:9" x14ac:dyDescent="0.25">
      <c r="A31" s="30"/>
      <c r="B31" s="16"/>
      <c r="C31" s="27"/>
      <c r="D31" s="27"/>
      <c r="E31" s="27"/>
      <c r="F31" s="27"/>
      <c r="G31" s="11" t="s">
        <v>74</v>
      </c>
      <c r="H31" s="12">
        <v>13</v>
      </c>
    </row>
    <row r="32" spans="1:9" ht="140.25" customHeight="1" thickBot="1" x14ac:dyDescent="0.3">
      <c r="A32" s="30"/>
      <c r="B32" s="16"/>
      <c r="C32" s="28"/>
      <c r="D32" s="28"/>
      <c r="E32" s="28"/>
      <c r="F32" s="28"/>
      <c r="G32" s="20" t="s">
        <v>8</v>
      </c>
      <c r="H32" s="22">
        <f>SUM(H31:H31,)</f>
        <v>13</v>
      </c>
    </row>
    <row r="33" spans="1:8" ht="106.5" customHeight="1" thickBot="1" x14ac:dyDescent="0.3">
      <c r="A33" s="31"/>
      <c r="B33" s="17"/>
      <c r="C33" s="24" t="s">
        <v>96</v>
      </c>
      <c r="D33" s="24"/>
      <c r="E33" s="24"/>
      <c r="F33" s="25"/>
      <c r="G33" s="21"/>
      <c r="H33" s="23"/>
    </row>
    <row r="34" spans="1:8" x14ac:dyDescent="0.25">
      <c r="A34" s="29">
        <v>8</v>
      </c>
      <c r="B34" s="15" t="s">
        <v>110</v>
      </c>
      <c r="C34" s="26" t="s">
        <v>38</v>
      </c>
      <c r="D34" s="26" t="s">
        <v>39</v>
      </c>
      <c r="E34" s="26" t="s">
        <v>40</v>
      </c>
      <c r="F34" s="26" t="s">
        <v>41</v>
      </c>
      <c r="G34" s="18" t="s">
        <v>78</v>
      </c>
      <c r="H34" s="19"/>
    </row>
    <row r="35" spans="1:8" x14ac:dyDescent="0.25">
      <c r="A35" s="30"/>
      <c r="B35" s="16"/>
      <c r="C35" s="27"/>
      <c r="D35" s="27"/>
      <c r="E35" s="27"/>
      <c r="F35" s="27"/>
      <c r="G35" s="11" t="s">
        <v>81</v>
      </c>
      <c r="H35" s="12">
        <v>36</v>
      </c>
    </row>
    <row r="36" spans="1:8" ht="31.5" x14ac:dyDescent="0.25">
      <c r="A36" s="30"/>
      <c r="B36" s="16"/>
      <c r="C36" s="27"/>
      <c r="D36" s="27"/>
      <c r="E36" s="27"/>
      <c r="F36" s="27"/>
      <c r="G36" s="11" t="s">
        <v>80</v>
      </c>
      <c r="H36" s="12">
        <v>9</v>
      </c>
    </row>
    <row r="37" spans="1:8" ht="31.5" x14ac:dyDescent="0.25">
      <c r="A37" s="30"/>
      <c r="B37" s="16"/>
      <c r="C37" s="27"/>
      <c r="D37" s="27"/>
      <c r="E37" s="27"/>
      <c r="F37" s="27"/>
      <c r="G37" s="11" t="s">
        <v>79</v>
      </c>
      <c r="H37" s="12">
        <v>9</v>
      </c>
    </row>
    <row r="38" spans="1:8" ht="128.25" customHeight="1" thickBot="1" x14ac:dyDescent="0.3">
      <c r="A38" s="30"/>
      <c r="B38" s="16"/>
      <c r="C38" s="28"/>
      <c r="D38" s="28"/>
      <c r="E38" s="28"/>
      <c r="F38" s="28"/>
      <c r="G38" s="20" t="s">
        <v>8</v>
      </c>
      <c r="H38" s="22">
        <f>SUM(H35:H37,)</f>
        <v>54</v>
      </c>
    </row>
    <row r="39" spans="1:8" ht="109.5" customHeight="1" thickBot="1" x14ac:dyDescent="0.3">
      <c r="A39" s="31"/>
      <c r="B39" s="17"/>
      <c r="C39" s="24" t="s">
        <v>97</v>
      </c>
      <c r="D39" s="24"/>
      <c r="E39" s="24"/>
      <c r="F39" s="25"/>
      <c r="G39" s="21"/>
      <c r="H39" s="23"/>
    </row>
    <row r="40" spans="1:8" x14ac:dyDescent="0.25">
      <c r="A40" s="29">
        <v>9</v>
      </c>
      <c r="B40" s="15" t="s">
        <v>110</v>
      </c>
      <c r="C40" s="26" t="s">
        <v>42</v>
      </c>
      <c r="D40" s="26" t="s">
        <v>43</v>
      </c>
      <c r="E40" s="26" t="s">
        <v>44</v>
      </c>
      <c r="F40" s="26" t="s">
        <v>45</v>
      </c>
      <c r="G40" s="18" t="s">
        <v>78</v>
      </c>
      <c r="H40" s="19"/>
    </row>
    <row r="41" spans="1:8" ht="31.5" x14ac:dyDescent="0.25">
      <c r="A41" s="30"/>
      <c r="B41" s="16"/>
      <c r="C41" s="27"/>
      <c r="D41" s="27"/>
      <c r="E41" s="27"/>
      <c r="F41" s="27"/>
      <c r="G41" s="11" t="s">
        <v>80</v>
      </c>
      <c r="H41" s="12">
        <v>9</v>
      </c>
    </row>
    <row r="42" spans="1:8" ht="31.5" x14ac:dyDescent="0.25">
      <c r="A42" s="30"/>
      <c r="B42" s="16"/>
      <c r="C42" s="27"/>
      <c r="D42" s="27"/>
      <c r="E42" s="27"/>
      <c r="F42" s="27"/>
      <c r="G42" s="11" t="s">
        <v>79</v>
      </c>
      <c r="H42" s="12">
        <v>9</v>
      </c>
    </row>
    <row r="43" spans="1:8" ht="31.5" x14ac:dyDescent="0.25">
      <c r="A43" s="30"/>
      <c r="B43" s="16"/>
      <c r="C43" s="27"/>
      <c r="D43" s="27"/>
      <c r="E43" s="27"/>
      <c r="F43" s="27"/>
      <c r="G43" s="11" t="s">
        <v>90</v>
      </c>
      <c r="H43" s="12">
        <v>36</v>
      </c>
    </row>
    <row r="44" spans="1:8" ht="33.75" customHeight="1" thickBot="1" x14ac:dyDescent="0.3">
      <c r="A44" s="30"/>
      <c r="B44" s="16"/>
      <c r="C44" s="28"/>
      <c r="D44" s="28"/>
      <c r="E44" s="28"/>
      <c r="F44" s="28"/>
      <c r="G44" s="20" t="s">
        <v>8</v>
      </c>
      <c r="H44" s="22">
        <f>SUM(H41:H43)</f>
        <v>54</v>
      </c>
    </row>
    <row r="45" spans="1:8" ht="99.75" customHeight="1" thickBot="1" x14ac:dyDescent="0.3">
      <c r="A45" s="31"/>
      <c r="B45" s="17"/>
      <c r="C45" s="24" t="s">
        <v>98</v>
      </c>
      <c r="D45" s="24"/>
      <c r="E45" s="24"/>
      <c r="F45" s="25"/>
      <c r="G45" s="21"/>
      <c r="H45" s="23"/>
    </row>
    <row r="46" spans="1:8" x14ac:dyDescent="0.25">
      <c r="A46" s="29">
        <v>10</v>
      </c>
      <c r="B46" s="15" t="s">
        <v>110</v>
      </c>
      <c r="C46" s="26" t="s">
        <v>46</v>
      </c>
      <c r="D46" s="26" t="s">
        <v>47</v>
      </c>
      <c r="E46" s="26" t="s">
        <v>48</v>
      </c>
      <c r="F46" s="26" t="s">
        <v>49</v>
      </c>
      <c r="G46" s="18" t="s">
        <v>76</v>
      </c>
      <c r="H46" s="19"/>
    </row>
    <row r="47" spans="1:8" x14ac:dyDescent="0.25">
      <c r="A47" s="30"/>
      <c r="B47" s="16"/>
      <c r="C47" s="27"/>
      <c r="D47" s="27"/>
      <c r="E47" s="27"/>
      <c r="F47" s="27"/>
      <c r="G47" s="11" t="s">
        <v>76</v>
      </c>
      <c r="H47" s="12">
        <v>18</v>
      </c>
    </row>
    <row r="48" spans="1:8" x14ac:dyDescent="0.25">
      <c r="A48" s="30"/>
      <c r="B48" s="16"/>
      <c r="C48" s="27"/>
      <c r="D48" s="27"/>
      <c r="E48" s="27"/>
      <c r="F48" s="27"/>
      <c r="G48" s="11" t="s">
        <v>77</v>
      </c>
      <c r="H48" s="12">
        <v>104</v>
      </c>
    </row>
    <row r="49" spans="1:8" ht="110.25" customHeight="1" thickBot="1" x14ac:dyDescent="0.3">
      <c r="A49" s="30"/>
      <c r="B49" s="16"/>
      <c r="C49" s="28"/>
      <c r="D49" s="28"/>
      <c r="E49" s="28"/>
      <c r="F49" s="28"/>
      <c r="G49" s="20" t="s">
        <v>8</v>
      </c>
      <c r="H49" s="22">
        <f>SUM(H47:H48,)</f>
        <v>122</v>
      </c>
    </row>
    <row r="50" spans="1:8" ht="90" customHeight="1" thickBot="1" x14ac:dyDescent="0.3">
      <c r="A50" s="31"/>
      <c r="B50" s="17"/>
      <c r="C50" s="24" t="s">
        <v>99</v>
      </c>
      <c r="D50" s="24"/>
      <c r="E50" s="24"/>
      <c r="F50" s="25"/>
      <c r="G50" s="21"/>
      <c r="H50" s="23"/>
    </row>
    <row r="51" spans="1:8" x14ac:dyDescent="0.25">
      <c r="A51" s="29">
        <v>11</v>
      </c>
      <c r="B51" s="15" t="s">
        <v>110</v>
      </c>
      <c r="C51" s="26" t="s">
        <v>50</v>
      </c>
      <c r="D51" s="26" t="s">
        <v>51</v>
      </c>
      <c r="E51" s="26" t="s">
        <v>52</v>
      </c>
      <c r="F51" s="26" t="s">
        <v>53</v>
      </c>
      <c r="G51" s="18" t="s">
        <v>76</v>
      </c>
      <c r="H51" s="19"/>
    </row>
    <row r="52" spans="1:8" x14ac:dyDescent="0.25">
      <c r="A52" s="30"/>
      <c r="B52" s="16"/>
      <c r="C52" s="27"/>
      <c r="D52" s="27"/>
      <c r="E52" s="27"/>
      <c r="F52" s="27"/>
      <c r="G52" s="11" t="s">
        <v>76</v>
      </c>
      <c r="H52" s="12">
        <v>18</v>
      </c>
    </row>
    <row r="53" spans="1:8" ht="67.5" customHeight="1" thickBot="1" x14ac:dyDescent="0.3">
      <c r="A53" s="30"/>
      <c r="B53" s="16"/>
      <c r="C53" s="28"/>
      <c r="D53" s="28"/>
      <c r="E53" s="28"/>
      <c r="F53" s="28"/>
      <c r="G53" s="20" t="s">
        <v>8</v>
      </c>
      <c r="H53" s="22">
        <f>SUM(H52:H52,)</f>
        <v>18</v>
      </c>
    </row>
    <row r="54" spans="1:8" ht="92.25" customHeight="1" thickBot="1" x14ac:dyDescent="0.3">
      <c r="A54" s="31"/>
      <c r="B54" s="17"/>
      <c r="C54" s="24" t="s">
        <v>100</v>
      </c>
      <c r="D54" s="24"/>
      <c r="E54" s="24"/>
      <c r="F54" s="25"/>
      <c r="G54" s="21"/>
      <c r="H54" s="23"/>
    </row>
    <row r="55" spans="1:8" x14ac:dyDescent="0.25">
      <c r="A55" s="29">
        <v>12</v>
      </c>
      <c r="B55" s="15" t="s">
        <v>109</v>
      </c>
      <c r="C55" s="26" t="s">
        <v>54</v>
      </c>
      <c r="D55" s="26" t="s">
        <v>55</v>
      </c>
      <c r="E55" s="26" t="s">
        <v>56</v>
      </c>
      <c r="F55" s="26" t="s">
        <v>57</v>
      </c>
      <c r="G55" s="18" t="s">
        <v>70</v>
      </c>
      <c r="H55" s="19"/>
    </row>
    <row r="56" spans="1:8" x14ac:dyDescent="0.25">
      <c r="A56" s="30"/>
      <c r="B56" s="16"/>
      <c r="C56" s="27"/>
      <c r="D56" s="27"/>
      <c r="E56" s="27"/>
      <c r="F56" s="27"/>
      <c r="G56" s="11" t="s">
        <v>71</v>
      </c>
      <c r="H56" s="12">
        <v>2</v>
      </c>
    </row>
    <row r="57" spans="1:8" ht="32.25" thickBot="1" x14ac:dyDescent="0.3">
      <c r="A57" s="30"/>
      <c r="B57" s="16"/>
      <c r="C57" s="27"/>
      <c r="D57" s="27"/>
      <c r="E57" s="27"/>
      <c r="F57" s="27"/>
      <c r="G57" s="11" t="s">
        <v>75</v>
      </c>
      <c r="H57" s="12">
        <v>1</v>
      </c>
    </row>
    <row r="58" spans="1:8" x14ac:dyDescent="0.25">
      <c r="A58" s="30"/>
      <c r="B58" s="16"/>
      <c r="C58" s="27"/>
      <c r="D58" s="27"/>
      <c r="E58" s="27"/>
      <c r="F58" s="27"/>
      <c r="G58" s="18" t="s">
        <v>82</v>
      </c>
      <c r="H58" s="19"/>
    </row>
    <row r="59" spans="1:8" ht="31.5" x14ac:dyDescent="0.25">
      <c r="A59" s="30"/>
      <c r="B59" s="16"/>
      <c r="C59" s="27"/>
      <c r="D59" s="27"/>
      <c r="E59" s="27"/>
      <c r="F59" s="27"/>
      <c r="G59" s="11" t="s">
        <v>83</v>
      </c>
      <c r="H59" s="12">
        <v>1</v>
      </c>
    </row>
    <row r="60" spans="1:8" ht="31.5" x14ac:dyDescent="0.25">
      <c r="A60" s="30"/>
      <c r="B60" s="16"/>
      <c r="C60" s="27"/>
      <c r="D60" s="27"/>
      <c r="E60" s="27"/>
      <c r="F60" s="27"/>
      <c r="G60" s="11" t="s">
        <v>89</v>
      </c>
      <c r="H60" s="12">
        <v>1</v>
      </c>
    </row>
    <row r="61" spans="1:8" x14ac:dyDescent="0.25">
      <c r="A61" s="30"/>
      <c r="B61" s="16"/>
      <c r="C61" s="27"/>
      <c r="D61" s="27"/>
      <c r="E61" s="27"/>
      <c r="F61" s="27"/>
      <c r="G61" s="11" t="s">
        <v>85</v>
      </c>
      <c r="H61" s="12">
        <v>18</v>
      </c>
    </row>
    <row r="62" spans="1:8" ht="16.5" thickBot="1" x14ac:dyDescent="0.3">
      <c r="A62" s="30"/>
      <c r="B62" s="16"/>
      <c r="C62" s="28"/>
      <c r="D62" s="28"/>
      <c r="E62" s="28"/>
      <c r="F62" s="28"/>
      <c r="G62" s="20" t="s">
        <v>8</v>
      </c>
      <c r="H62" s="22">
        <f>SUM(H56:H57,H59:H61)</f>
        <v>23</v>
      </c>
    </row>
    <row r="63" spans="1:8" ht="90.75" customHeight="1" thickBot="1" x14ac:dyDescent="0.3">
      <c r="A63" s="31"/>
      <c r="B63" s="17"/>
      <c r="C63" s="24" t="s">
        <v>91</v>
      </c>
      <c r="D63" s="24"/>
      <c r="E63" s="24"/>
      <c r="F63" s="25"/>
      <c r="G63" s="21"/>
      <c r="H63" s="23"/>
    </row>
    <row r="64" spans="1:8" x14ac:dyDescent="0.25">
      <c r="A64" s="29">
        <v>13</v>
      </c>
      <c r="B64" s="15" t="s">
        <v>109</v>
      </c>
      <c r="C64" s="26" t="s">
        <v>58</v>
      </c>
      <c r="D64" s="26" t="s">
        <v>59</v>
      </c>
      <c r="E64" s="26" t="s">
        <v>60</v>
      </c>
      <c r="F64" s="26" t="s">
        <v>61</v>
      </c>
      <c r="G64" s="18" t="s">
        <v>82</v>
      </c>
      <c r="H64" s="19"/>
    </row>
    <row r="65" spans="1:8" ht="32.25" thickBot="1" x14ac:dyDescent="0.3">
      <c r="A65" s="30"/>
      <c r="B65" s="16"/>
      <c r="C65" s="27"/>
      <c r="D65" s="27"/>
      <c r="E65" s="27"/>
      <c r="F65" s="27"/>
      <c r="G65" s="11" t="s">
        <v>83</v>
      </c>
      <c r="H65" s="12">
        <v>1</v>
      </c>
    </row>
    <row r="66" spans="1:8" x14ac:dyDescent="0.25">
      <c r="A66" s="30"/>
      <c r="B66" s="16"/>
      <c r="C66" s="27"/>
      <c r="D66" s="27"/>
      <c r="E66" s="27"/>
      <c r="F66" s="27"/>
      <c r="G66" s="18" t="s">
        <v>76</v>
      </c>
      <c r="H66" s="19"/>
    </row>
    <row r="67" spans="1:8" x14ac:dyDescent="0.25">
      <c r="A67" s="30"/>
      <c r="B67" s="16"/>
      <c r="C67" s="27"/>
      <c r="D67" s="27"/>
      <c r="E67" s="27"/>
      <c r="F67" s="27"/>
      <c r="G67" s="11" t="s">
        <v>76</v>
      </c>
      <c r="H67" s="12">
        <v>18</v>
      </c>
    </row>
    <row r="68" spans="1:8" ht="16.5" thickBot="1" x14ac:dyDescent="0.3">
      <c r="A68" s="30"/>
      <c r="B68" s="16"/>
      <c r="C68" s="28"/>
      <c r="D68" s="28"/>
      <c r="E68" s="28"/>
      <c r="F68" s="28"/>
      <c r="G68" s="20" t="s">
        <v>8</v>
      </c>
      <c r="H68" s="22">
        <f>SUM(H65:H65,H67:H67)</f>
        <v>19</v>
      </c>
    </row>
    <row r="69" spans="1:8" ht="105.75" customHeight="1" thickBot="1" x14ac:dyDescent="0.3">
      <c r="A69" s="31"/>
      <c r="B69" s="17"/>
      <c r="C69" s="24" t="s">
        <v>101</v>
      </c>
      <c r="D69" s="24"/>
      <c r="E69" s="24"/>
      <c r="F69" s="25"/>
      <c r="G69" s="21"/>
      <c r="H69" s="23"/>
    </row>
    <row r="70" spans="1:8" x14ac:dyDescent="0.25">
      <c r="A70" s="29">
        <v>14</v>
      </c>
      <c r="B70" s="15" t="s">
        <v>109</v>
      </c>
      <c r="C70" s="26" t="s">
        <v>62</v>
      </c>
      <c r="D70" s="26" t="s">
        <v>63</v>
      </c>
      <c r="E70" s="26" t="s">
        <v>64</v>
      </c>
      <c r="F70" s="26" t="s">
        <v>65</v>
      </c>
      <c r="G70" s="18" t="s">
        <v>82</v>
      </c>
      <c r="H70" s="19"/>
    </row>
    <row r="71" spans="1:8" ht="31.5" x14ac:dyDescent="0.25">
      <c r="A71" s="30"/>
      <c r="B71" s="16"/>
      <c r="C71" s="27"/>
      <c r="D71" s="27"/>
      <c r="E71" s="27"/>
      <c r="F71" s="27"/>
      <c r="G71" s="11" t="s">
        <v>83</v>
      </c>
      <c r="H71" s="12">
        <v>7</v>
      </c>
    </row>
    <row r="72" spans="1:8" ht="31.5" x14ac:dyDescent="0.25">
      <c r="A72" s="30"/>
      <c r="B72" s="16"/>
      <c r="C72" s="27"/>
      <c r="D72" s="27"/>
      <c r="E72" s="27"/>
      <c r="F72" s="27"/>
      <c r="G72" s="11" t="s">
        <v>89</v>
      </c>
      <c r="H72" s="12">
        <v>26</v>
      </c>
    </row>
    <row r="73" spans="1:8" ht="16.5" thickBot="1" x14ac:dyDescent="0.3">
      <c r="A73" s="30"/>
      <c r="B73" s="16"/>
      <c r="C73" s="27"/>
      <c r="D73" s="27"/>
      <c r="E73" s="27"/>
      <c r="F73" s="27"/>
      <c r="G73" s="11" t="s">
        <v>85</v>
      </c>
      <c r="H73" s="12">
        <v>18</v>
      </c>
    </row>
    <row r="74" spans="1:8" x14ac:dyDescent="0.25">
      <c r="A74" s="30"/>
      <c r="B74" s="16"/>
      <c r="C74" s="27"/>
      <c r="D74" s="27"/>
      <c r="E74" s="27"/>
      <c r="F74" s="27"/>
      <c r="G74" s="18" t="s">
        <v>70</v>
      </c>
      <c r="H74" s="19"/>
    </row>
    <row r="75" spans="1:8" ht="32.25" thickBot="1" x14ac:dyDescent="0.3">
      <c r="A75" s="30"/>
      <c r="B75" s="16"/>
      <c r="C75" s="27"/>
      <c r="D75" s="27"/>
      <c r="E75" s="27"/>
      <c r="F75" s="27"/>
      <c r="G75" s="11" t="s">
        <v>75</v>
      </c>
      <c r="H75" s="12">
        <v>1</v>
      </c>
    </row>
    <row r="76" spans="1:8" x14ac:dyDescent="0.25">
      <c r="A76" s="30"/>
      <c r="B76" s="16"/>
      <c r="C76" s="27"/>
      <c r="D76" s="27"/>
      <c r="E76" s="27"/>
      <c r="F76" s="27"/>
      <c r="G76" s="18" t="s">
        <v>76</v>
      </c>
      <c r="H76" s="19"/>
    </row>
    <row r="77" spans="1:8" x14ac:dyDescent="0.25">
      <c r="A77" s="30"/>
      <c r="B77" s="16"/>
      <c r="C77" s="27"/>
      <c r="D77" s="27"/>
      <c r="E77" s="27"/>
      <c r="F77" s="27"/>
      <c r="G77" s="11" t="s">
        <v>88</v>
      </c>
      <c r="H77" s="12">
        <v>4</v>
      </c>
    </row>
    <row r="78" spans="1:8" ht="16.5" thickBot="1" x14ac:dyDescent="0.3">
      <c r="A78" s="30"/>
      <c r="B78" s="16"/>
      <c r="C78" s="28"/>
      <c r="D78" s="28"/>
      <c r="E78" s="28"/>
      <c r="F78" s="28"/>
      <c r="G78" s="20" t="s">
        <v>8</v>
      </c>
      <c r="H78" s="22">
        <f>SUM(H71:H73,H75:H75,H77:H77)</f>
        <v>56</v>
      </c>
    </row>
    <row r="79" spans="1:8" ht="127.5" customHeight="1" thickBot="1" x14ac:dyDescent="0.3">
      <c r="A79" s="31"/>
      <c r="B79" s="17"/>
      <c r="C79" s="24" t="s">
        <v>92</v>
      </c>
      <c r="D79" s="24"/>
      <c r="E79" s="24"/>
      <c r="F79" s="25"/>
      <c r="G79" s="21"/>
      <c r="H79" s="23"/>
    </row>
    <row r="80" spans="1:8" x14ac:dyDescent="0.25">
      <c r="A80" s="29">
        <v>15</v>
      </c>
      <c r="B80" s="15" t="s">
        <v>109</v>
      </c>
      <c r="C80" s="26" t="s">
        <v>66</v>
      </c>
      <c r="D80" s="26" t="s">
        <v>67</v>
      </c>
      <c r="E80" s="26" t="s">
        <v>68</v>
      </c>
      <c r="F80" s="26" t="s">
        <v>69</v>
      </c>
      <c r="G80" s="18" t="s">
        <v>70</v>
      </c>
      <c r="H80" s="19"/>
    </row>
    <row r="81" spans="1:8" x14ac:dyDescent="0.25">
      <c r="A81" s="30"/>
      <c r="B81" s="16"/>
      <c r="C81" s="27"/>
      <c r="D81" s="27"/>
      <c r="E81" s="27"/>
      <c r="F81" s="27"/>
      <c r="G81" s="11" t="s">
        <v>84</v>
      </c>
      <c r="H81" s="12">
        <v>24</v>
      </c>
    </row>
    <row r="82" spans="1:8" ht="111" customHeight="1" x14ac:dyDescent="0.25">
      <c r="A82" s="30"/>
      <c r="B82" s="16"/>
      <c r="C82" s="27"/>
      <c r="D82" s="27"/>
      <c r="E82" s="27"/>
      <c r="F82" s="27"/>
      <c r="G82" s="11" t="s">
        <v>75</v>
      </c>
      <c r="H82" s="12">
        <v>1</v>
      </c>
    </row>
    <row r="83" spans="1:8" ht="28.5" customHeight="1" thickBot="1" x14ac:dyDescent="0.3">
      <c r="A83" s="30"/>
      <c r="B83" s="16"/>
      <c r="C83" s="28"/>
      <c r="D83" s="28"/>
      <c r="E83" s="28"/>
      <c r="F83" s="28"/>
      <c r="G83" s="20" t="s">
        <v>8</v>
      </c>
      <c r="H83" s="22">
        <f>SUM(H81:H82,)</f>
        <v>25</v>
      </c>
    </row>
    <row r="84" spans="1:8" ht="112.5" customHeight="1" thickBot="1" x14ac:dyDescent="0.3">
      <c r="A84" s="31"/>
      <c r="B84" s="17"/>
      <c r="C84" s="24" t="s">
        <v>102</v>
      </c>
      <c r="D84" s="24"/>
      <c r="E84" s="24"/>
      <c r="F84" s="25"/>
      <c r="G84" s="21"/>
      <c r="H84" s="23"/>
    </row>
    <row r="85" spans="1:8" ht="16.5" thickBot="1" x14ac:dyDescent="0.3">
      <c r="A85" s="37" t="s">
        <v>111</v>
      </c>
      <c r="B85" s="38"/>
      <c r="C85" s="38"/>
      <c r="D85" s="38"/>
      <c r="E85" s="39"/>
      <c r="F85" s="40">
        <f>H83+H78+H68+H62+H53+H49+H44+H38+H32+H28+H24+H20+H16+H12+H8</f>
        <v>558</v>
      </c>
      <c r="G85" s="41"/>
      <c r="H85" s="42"/>
    </row>
    <row r="86" spans="1:8" ht="229.5" customHeight="1" thickBot="1" x14ac:dyDescent="0.3">
      <c r="A86" s="32" t="s">
        <v>9</v>
      </c>
      <c r="B86" s="33"/>
      <c r="C86" s="34" t="s">
        <v>103</v>
      </c>
      <c r="D86" s="35"/>
      <c r="E86" s="35"/>
      <c r="F86" s="36"/>
      <c r="G86" s="13" t="s">
        <v>112</v>
      </c>
      <c r="H86" s="14" t="s">
        <v>113</v>
      </c>
    </row>
    <row r="87" spans="1:8" ht="218.25" customHeight="1" thickBot="1" x14ac:dyDescent="0.3">
      <c r="A87" s="32" t="s">
        <v>9</v>
      </c>
      <c r="B87" s="33"/>
      <c r="C87" s="34" t="s">
        <v>104</v>
      </c>
      <c r="D87" s="35"/>
      <c r="E87" s="35"/>
      <c r="F87" s="36"/>
      <c r="G87" s="13" t="s">
        <v>112</v>
      </c>
      <c r="H87" s="14" t="s">
        <v>114</v>
      </c>
    </row>
  </sheetData>
  <sheetProtection formatCells="0" formatColumns="0" formatRows="0" insertColumns="0" insertRows="0" autoFilter="0"/>
  <autoFilter ref="A1:H423" xr:uid="{00000000-0009-0000-0000-000000000000}"/>
  <mergeCells count="160">
    <mergeCell ref="A86:B86"/>
    <mergeCell ref="C86:F86"/>
    <mergeCell ref="B80:B84"/>
    <mergeCell ref="G80:H80"/>
    <mergeCell ref="G83:G84"/>
    <mergeCell ref="H83:H84"/>
    <mergeCell ref="C84:F84"/>
    <mergeCell ref="D80:D83"/>
    <mergeCell ref="E80:E83"/>
    <mergeCell ref="F80:F83"/>
    <mergeCell ref="D70:D78"/>
    <mergeCell ref="G64:H64"/>
    <mergeCell ref="G66:H66"/>
    <mergeCell ref="A64:A69"/>
    <mergeCell ref="A70:A79"/>
    <mergeCell ref="A80:A84"/>
    <mergeCell ref="C80:C83"/>
    <mergeCell ref="A85:E85"/>
    <mergeCell ref="F85:H85"/>
    <mergeCell ref="C54:F54"/>
    <mergeCell ref="B55:B63"/>
    <mergeCell ref="G55:H55"/>
    <mergeCell ref="G58:H58"/>
    <mergeCell ref="G62:G63"/>
    <mergeCell ref="H62:H63"/>
    <mergeCell ref="C63:F63"/>
    <mergeCell ref="A87:B87"/>
    <mergeCell ref="C87:F87"/>
    <mergeCell ref="G68:G69"/>
    <mergeCell ref="H68:H69"/>
    <mergeCell ref="C69:F69"/>
    <mergeCell ref="B70:B79"/>
    <mergeCell ref="G70:H70"/>
    <mergeCell ref="G74:H74"/>
    <mergeCell ref="G76:H76"/>
    <mergeCell ref="G78:G79"/>
    <mergeCell ref="H78:H79"/>
    <mergeCell ref="C79:F79"/>
    <mergeCell ref="C64:C68"/>
    <mergeCell ref="D64:D68"/>
    <mergeCell ref="E64:E68"/>
    <mergeCell ref="F64:F68"/>
    <mergeCell ref="C70:C78"/>
    <mergeCell ref="B14:B17"/>
    <mergeCell ref="G14:H14"/>
    <mergeCell ref="G16:G17"/>
    <mergeCell ref="H16:H17"/>
    <mergeCell ref="C17:F17"/>
    <mergeCell ref="C14:C16"/>
    <mergeCell ref="D14:D16"/>
    <mergeCell ref="E14:E16"/>
    <mergeCell ref="F14:F16"/>
    <mergeCell ref="B10:B13"/>
    <mergeCell ref="G10:H10"/>
    <mergeCell ref="G12:G13"/>
    <mergeCell ref="H12:H13"/>
    <mergeCell ref="C13:F13"/>
    <mergeCell ref="C10:C12"/>
    <mergeCell ref="D10:D12"/>
    <mergeCell ref="E10:E12"/>
    <mergeCell ref="F10:F12"/>
    <mergeCell ref="B2:B9"/>
    <mergeCell ref="G2:H2"/>
    <mergeCell ref="G8:G9"/>
    <mergeCell ref="H8:H9"/>
    <mergeCell ref="C9:F9"/>
    <mergeCell ref="C2:C8"/>
    <mergeCell ref="D2:D8"/>
    <mergeCell ref="E2:E8"/>
    <mergeCell ref="F2:F8"/>
    <mergeCell ref="A2:A9"/>
    <mergeCell ref="A10:A13"/>
    <mergeCell ref="A14:A17"/>
    <mergeCell ref="A51:A54"/>
    <mergeCell ref="A55:A63"/>
    <mergeCell ref="A18:A21"/>
    <mergeCell ref="A22:A25"/>
    <mergeCell ref="A26:A29"/>
    <mergeCell ref="A30:A33"/>
    <mergeCell ref="A34:A39"/>
    <mergeCell ref="A40:A45"/>
    <mergeCell ref="A46:A50"/>
    <mergeCell ref="B18:B21"/>
    <mergeCell ref="G18:H18"/>
    <mergeCell ref="G20:G21"/>
    <mergeCell ref="H20:H21"/>
    <mergeCell ref="C21:F21"/>
    <mergeCell ref="C18:C20"/>
    <mergeCell ref="D18:D20"/>
    <mergeCell ref="E18:E20"/>
    <mergeCell ref="F18:F20"/>
    <mergeCell ref="B22:B25"/>
    <mergeCell ref="G22:H22"/>
    <mergeCell ref="G24:G25"/>
    <mergeCell ref="H24:H25"/>
    <mergeCell ref="C25:F25"/>
    <mergeCell ref="C22:C24"/>
    <mergeCell ref="D22:D24"/>
    <mergeCell ref="E22:E24"/>
    <mergeCell ref="F22:F24"/>
    <mergeCell ref="B26:B29"/>
    <mergeCell ref="G26:H26"/>
    <mergeCell ref="G28:G29"/>
    <mergeCell ref="H28:H29"/>
    <mergeCell ref="C29:F29"/>
    <mergeCell ref="C26:C28"/>
    <mergeCell ref="D26:D28"/>
    <mergeCell ref="E26:E28"/>
    <mergeCell ref="F26:F28"/>
    <mergeCell ref="B30:B33"/>
    <mergeCell ref="G30:H30"/>
    <mergeCell ref="G32:G33"/>
    <mergeCell ref="H32:H33"/>
    <mergeCell ref="C33:F33"/>
    <mergeCell ref="C30:C32"/>
    <mergeCell ref="D30:D32"/>
    <mergeCell ref="E30:E32"/>
    <mergeCell ref="F30:F32"/>
    <mergeCell ref="B34:B39"/>
    <mergeCell ref="G34:H34"/>
    <mergeCell ref="G38:G39"/>
    <mergeCell ref="H38:H39"/>
    <mergeCell ref="C39:F39"/>
    <mergeCell ref="C34:C38"/>
    <mergeCell ref="D34:D38"/>
    <mergeCell ref="E34:E38"/>
    <mergeCell ref="F34:F38"/>
    <mergeCell ref="B40:B45"/>
    <mergeCell ref="G40:H40"/>
    <mergeCell ref="G44:G45"/>
    <mergeCell ref="H44:H45"/>
    <mergeCell ref="C45:F45"/>
    <mergeCell ref="C40:C44"/>
    <mergeCell ref="D40:D44"/>
    <mergeCell ref="E40:E44"/>
    <mergeCell ref="F40:F44"/>
    <mergeCell ref="B46:B50"/>
    <mergeCell ref="B51:B54"/>
    <mergeCell ref="B64:B69"/>
    <mergeCell ref="G46:H46"/>
    <mergeCell ref="G49:G50"/>
    <mergeCell ref="H49:H50"/>
    <mergeCell ref="C50:F50"/>
    <mergeCell ref="G51:H51"/>
    <mergeCell ref="E70:E78"/>
    <mergeCell ref="F70:F78"/>
    <mergeCell ref="C46:C49"/>
    <mergeCell ref="D46:D49"/>
    <mergeCell ref="E46:E49"/>
    <mergeCell ref="F46:F49"/>
    <mergeCell ref="C51:C53"/>
    <mergeCell ref="D51:D53"/>
    <mergeCell ref="E51:E53"/>
    <mergeCell ref="F51:F53"/>
    <mergeCell ref="C55:C62"/>
    <mergeCell ref="D55:D62"/>
    <mergeCell ref="E55:E62"/>
    <mergeCell ref="F55:F62"/>
    <mergeCell ref="G53:G54"/>
    <mergeCell ref="H53:H5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B46DF-0071-4143-97F9-8B5FB2C69353}">
  <dimension ref="A1:T195"/>
  <sheetViews>
    <sheetView zoomScale="85" zoomScaleNormal="85" workbookViewId="0">
      <pane ySplit="2" topLeftCell="A3" activePane="bottomLeft" state="frozen"/>
      <selection pane="bottomLeft" activeCell="C3" sqref="C3:C28"/>
    </sheetView>
  </sheetViews>
  <sheetFormatPr defaultColWidth="9.140625" defaultRowHeight="15.75" x14ac:dyDescent="0.25"/>
  <cols>
    <col min="1" max="1" width="12" style="3" customWidth="1"/>
    <col min="2" max="2" width="24" style="4" customWidth="1"/>
    <col min="3" max="3" width="23" style="3" customWidth="1"/>
    <col min="4" max="4" width="28.7109375" style="3" customWidth="1"/>
    <col min="5" max="5" width="24.5703125" style="3" customWidth="1"/>
    <col min="6" max="6" width="28" style="3" customWidth="1"/>
    <col min="7" max="7" width="41" style="3" customWidth="1"/>
    <col min="8" max="8" width="21.28515625" style="3" customWidth="1"/>
    <col min="9" max="9" width="42.140625" style="2" customWidth="1"/>
    <col min="10" max="10" width="33.5703125" style="2" customWidth="1"/>
    <col min="11" max="16384" width="9.140625" style="2"/>
  </cols>
  <sheetData>
    <row r="1" spans="1:20" ht="16.5" customHeight="1" x14ac:dyDescent="0.25">
      <c r="A1" s="102" t="s">
        <v>0</v>
      </c>
      <c r="B1" s="101" t="s">
        <v>1</v>
      </c>
      <c r="C1" s="100" t="s">
        <v>2</v>
      </c>
      <c r="D1" s="100" t="s">
        <v>3</v>
      </c>
      <c r="E1" s="100" t="s">
        <v>4</v>
      </c>
      <c r="F1" s="99" t="s">
        <v>5</v>
      </c>
      <c r="G1" s="98" t="s">
        <v>507</v>
      </c>
      <c r="H1" s="97"/>
      <c r="I1" s="96" t="s">
        <v>506</v>
      </c>
      <c r="J1" s="95"/>
    </row>
    <row r="2" spans="1:20" s="1" customFormat="1" ht="32.25" thickBot="1" x14ac:dyDescent="0.3">
      <c r="A2" s="70"/>
      <c r="B2" s="94"/>
      <c r="C2" s="93"/>
      <c r="D2" s="93"/>
      <c r="E2" s="93"/>
      <c r="F2" s="71"/>
      <c r="G2" s="92" t="s">
        <v>6</v>
      </c>
      <c r="H2" s="91" t="s">
        <v>7</v>
      </c>
      <c r="I2" s="90" t="s">
        <v>6</v>
      </c>
      <c r="J2" s="89" t="s">
        <v>7</v>
      </c>
      <c r="K2" s="2"/>
      <c r="L2" s="2"/>
      <c r="M2" s="2"/>
      <c r="N2" s="2"/>
      <c r="O2" s="2"/>
      <c r="P2" s="2"/>
      <c r="Q2" s="2"/>
      <c r="R2" s="2"/>
      <c r="S2" s="2"/>
      <c r="T2" s="2"/>
    </row>
    <row r="3" spans="1:20" ht="15.75" customHeight="1" x14ac:dyDescent="0.25">
      <c r="A3" s="30">
        <v>1</v>
      </c>
      <c r="B3" s="16" t="s">
        <v>363</v>
      </c>
      <c r="C3" s="46" t="s">
        <v>505</v>
      </c>
      <c r="D3" s="46" t="s">
        <v>504</v>
      </c>
      <c r="E3" s="46" t="s">
        <v>503</v>
      </c>
      <c r="F3" s="81" t="s">
        <v>502</v>
      </c>
      <c r="G3" s="85" t="s">
        <v>358</v>
      </c>
      <c r="H3" s="18"/>
      <c r="I3" s="85" t="s">
        <v>384</v>
      </c>
      <c r="J3" s="84"/>
    </row>
    <row r="4" spans="1:20" ht="15.75" customHeight="1" x14ac:dyDescent="0.25">
      <c r="A4" s="30"/>
      <c r="B4" s="16"/>
      <c r="C4" s="46"/>
      <c r="D4" s="46"/>
      <c r="E4" s="46"/>
      <c r="F4" s="81"/>
      <c r="G4" s="80" t="s">
        <v>501</v>
      </c>
      <c r="H4" s="79">
        <v>6</v>
      </c>
      <c r="I4" s="80" t="s">
        <v>442</v>
      </c>
      <c r="J4" s="12">
        <v>1</v>
      </c>
    </row>
    <row r="5" spans="1:20" ht="15.75" customHeight="1" x14ac:dyDescent="0.25">
      <c r="A5" s="30"/>
      <c r="B5" s="16"/>
      <c r="C5" s="46"/>
      <c r="D5" s="46"/>
      <c r="E5" s="46"/>
      <c r="F5" s="81"/>
      <c r="G5" s="80" t="s">
        <v>356</v>
      </c>
      <c r="H5" s="79">
        <v>3</v>
      </c>
      <c r="I5" s="80" t="s">
        <v>500</v>
      </c>
      <c r="J5" s="12">
        <v>2</v>
      </c>
    </row>
    <row r="6" spans="1:20" ht="15" customHeight="1" x14ac:dyDescent="0.25">
      <c r="A6" s="30"/>
      <c r="B6" s="16"/>
      <c r="C6" s="46"/>
      <c r="D6" s="46"/>
      <c r="E6" s="46"/>
      <c r="F6" s="81"/>
      <c r="G6" s="83" t="s">
        <v>413</v>
      </c>
      <c r="H6" s="82"/>
      <c r="I6" s="80" t="s">
        <v>499</v>
      </c>
      <c r="J6" s="12">
        <v>2</v>
      </c>
    </row>
    <row r="7" spans="1:20" ht="15" customHeight="1" x14ac:dyDescent="0.25">
      <c r="A7" s="30"/>
      <c r="B7" s="16"/>
      <c r="C7" s="46"/>
      <c r="D7" s="46"/>
      <c r="E7" s="46"/>
      <c r="F7" s="81"/>
      <c r="G7" s="80" t="s">
        <v>193</v>
      </c>
      <c r="H7" s="79">
        <v>2</v>
      </c>
      <c r="I7" s="83" t="s">
        <v>449</v>
      </c>
      <c r="J7" s="87"/>
    </row>
    <row r="8" spans="1:20" ht="15" customHeight="1" x14ac:dyDescent="0.25">
      <c r="A8" s="30"/>
      <c r="B8" s="16"/>
      <c r="C8" s="46"/>
      <c r="D8" s="46"/>
      <c r="E8" s="46"/>
      <c r="F8" s="81"/>
      <c r="G8" s="80" t="s">
        <v>192</v>
      </c>
      <c r="H8" s="79">
        <v>2</v>
      </c>
      <c r="I8" s="80" t="s">
        <v>498</v>
      </c>
      <c r="J8" s="12">
        <v>1</v>
      </c>
    </row>
    <row r="9" spans="1:20" ht="15" customHeight="1" x14ac:dyDescent="0.25">
      <c r="A9" s="30"/>
      <c r="B9" s="16"/>
      <c r="C9" s="46"/>
      <c r="D9" s="46"/>
      <c r="E9" s="46"/>
      <c r="F9" s="81"/>
      <c r="G9" s="80" t="s">
        <v>191</v>
      </c>
      <c r="H9" s="79">
        <v>1</v>
      </c>
      <c r="I9" s="80" t="s">
        <v>497</v>
      </c>
      <c r="J9" s="12">
        <v>2</v>
      </c>
    </row>
    <row r="10" spans="1:20" ht="15" customHeight="1" x14ac:dyDescent="0.25">
      <c r="A10" s="30"/>
      <c r="B10" s="16"/>
      <c r="C10" s="46"/>
      <c r="D10" s="46"/>
      <c r="E10" s="46"/>
      <c r="F10" s="81"/>
      <c r="G10" s="80" t="s">
        <v>190</v>
      </c>
      <c r="H10" s="79">
        <v>1</v>
      </c>
      <c r="I10" s="80" t="s">
        <v>355</v>
      </c>
      <c r="J10" s="12">
        <v>2</v>
      </c>
    </row>
    <row r="11" spans="1:20" ht="15" customHeight="1" x14ac:dyDescent="0.25">
      <c r="A11" s="30"/>
      <c r="B11" s="16"/>
      <c r="C11" s="46"/>
      <c r="D11" s="46"/>
      <c r="E11" s="46"/>
      <c r="F11" s="81"/>
      <c r="G11" s="80" t="s">
        <v>189</v>
      </c>
      <c r="H11" s="79">
        <v>1</v>
      </c>
      <c r="I11" s="83" t="s">
        <v>394</v>
      </c>
      <c r="J11" s="87"/>
    </row>
    <row r="12" spans="1:20" ht="15" customHeight="1" x14ac:dyDescent="0.25">
      <c r="A12" s="30"/>
      <c r="B12" s="16"/>
      <c r="C12" s="46"/>
      <c r="D12" s="46"/>
      <c r="E12" s="46"/>
      <c r="F12" s="81"/>
      <c r="G12" s="80" t="s">
        <v>188</v>
      </c>
      <c r="H12" s="79">
        <v>1</v>
      </c>
      <c r="I12" s="80" t="s">
        <v>236</v>
      </c>
      <c r="J12" s="12">
        <v>1</v>
      </c>
    </row>
    <row r="13" spans="1:20" ht="15" customHeight="1" x14ac:dyDescent="0.25">
      <c r="A13" s="30"/>
      <c r="B13" s="16"/>
      <c r="C13" s="46"/>
      <c r="D13" s="46"/>
      <c r="E13" s="46"/>
      <c r="F13" s="81"/>
      <c r="G13" s="83" t="s">
        <v>153</v>
      </c>
      <c r="H13" s="82"/>
      <c r="I13" s="80" t="s">
        <v>373</v>
      </c>
      <c r="J13" s="12">
        <v>1</v>
      </c>
    </row>
    <row r="14" spans="1:20" ht="15" customHeight="1" x14ac:dyDescent="0.25">
      <c r="A14" s="30"/>
      <c r="B14" s="16"/>
      <c r="C14" s="46"/>
      <c r="D14" s="46"/>
      <c r="E14" s="46"/>
      <c r="F14" s="81"/>
      <c r="G14" s="78" t="s">
        <v>152</v>
      </c>
      <c r="H14" s="88">
        <v>3</v>
      </c>
      <c r="I14" s="80" t="s">
        <v>496</v>
      </c>
      <c r="J14" s="12">
        <v>2</v>
      </c>
    </row>
    <row r="15" spans="1:20" ht="15" customHeight="1" x14ac:dyDescent="0.25">
      <c r="A15" s="30"/>
      <c r="B15" s="16"/>
      <c r="C15" s="46"/>
      <c r="D15" s="46"/>
      <c r="E15" s="46"/>
      <c r="F15" s="81"/>
      <c r="G15" s="78"/>
      <c r="H15" s="88"/>
      <c r="I15" s="80" t="s">
        <v>495</v>
      </c>
      <c r="J15" s="12">
        <v>2</v>
      </c>
    </row>
    <row r="16" spans="1:20" ht="15" customHeight="1" x14ac:dyDescent="0.25">
      <c r="A16" s="30"/>
      <c r="B16" s="16"/>
      <c r="C16" s="46"/>
      <c r="D16" s="46"/>
      <c r="E16" s="46"/>
      <c r="F16" s="81"/>
      <c r="G16" s="78"/>
      <c r="H16" s="88"/>
      <c r="I16" s="83" t="s">
        <v>494</v>
      </c>
      <c r="J16" s="87"/>
    </row>
    <row r="17" spans="1:10" ht="15" customHeight="1" x14ac:dyDescent="0.25">
      <c r="A17" s="30"/>
      <c r="B17" s="16"/>
      <c r="C17" s="46"/>
      <c r="D17" s="46"/>
      <c r="E17" s="46"/>
      <c r="F17" s="81"/>
      <c r="G17" s="78"/>
      <c r="H17" s="88"/>
      <c r="I17" s="80" t="s">
        <v>493</v>
      </c>
      <c r="J17" s="12">
        <v>1</v>
      </c>
    </row>
    <row r="18" spans="1:10" ht="15" customHeight="1" x14ac:dyDescent="0.25">
      <c r="A18" s="30"/>
      <c r="B18" s="16"/>
      <c r="C18" s="46"/>
      <c r="D18" s="46"/>
      <c r="E18" s="46"/>
      <c r="F18" s="81"/>
      <c r="G18" s="78"/>
      <c r="H18" s="88"/>
      <c r="I18" s="80" t="s">
        <v>492</v>
      </c>
      <c r="J18" s="12">
        <v>1</v>
      </c>
    </row>
    <row r="19" spans="1:10" ht="15" customHeight="1" x14ac:dyDescent="0.25">
      <c r="A19" s="30"/>
      <c r="B19" s="16"/>
      <c r="C19" s="46"/>
      <c r="D19" s="46"/>
      <c r="E19" s="46"/>
      <c r="F19" s="81"/>
      <c r="G19" s="78"/>
      <c r="H19" s="88"/>
      <c r="I19" s="80" t="s">
        <v>491</v>
      </c>
      <c r="J19" s="12">
        <v>1</v>
      </c>
    </row>
    <row r="20" spans="1:10" ht="15" customHeight="1" x14ac:dyDescent="0.25">
      <c r="A20" s="30"/>
      <c r="B20" s="16"/>
      <c r="C20" s="46"/>
      <c r="D20" s="46"/>
      <c r="E20" s="46"/>
      <c r="F20" s="81"/>
      <c r="G20" s="78"/>
      <c r="H20" s="88"/>
      <c r="I20" s="80" t="s">
        <v>490</v>
      </c>
      <c r="J20" s="12">
        <v>1</v>
      </c>
    </row>
    <row r="21" spans="1:10" ht="15" customHeight="1" x14ac:dyDescent="0.25">
      <c r="A21" s="30"/>
      <c r="B21" s="16"/>
      <c r="C21" s="46"/>
      <c r="D21" s="46"/>
      <c r="E21" s="46"/>
      <c r="F21" s="81"/>
      <c r="G21" s="78"/>
      <c r="H21" s="88"/>
      <c r="I21" s="83" t="s">
        <v>395</v>
      </c>
      <c r="J21" s="87"/>
    </row>
    <row r="22" spans="1:10" ht="15" customHeight="1" x14ac:dyDescent="0.25">
      <c r="A22" s="30"/>
      <c r="B22" s="16"/>
      <c r="C22" s="46"/>
      <c r="D22" s="46"/>
      <c r="E22" s="46"/>
      <c r="F22" s="81"/>
      <c r="G22" s="78"/>
      <c r="H22" s="88"/>
      <c r="I22" s="80" t="s">
        <v>426</v>
      </c>
      <c r="J22" s="12">
        <v>1</v>
      </c>
    </row>
    <row r="23" spans="1:10" ht="15" customHeight="1" x14ac:dyDescent="0.25">
      <c r="A23" s="30"/>
      <c r="B23" s="16"/>
      <c r="C23" s="46"/>
      <c r="D23" s="46"/>
      <c r="E23" s="46"/>
      <c r="F23" s="81"/>
      <c r="G23" s="78"/>
      <c r="H23" s="88"/>
      <c r="I23" s="83" t="s">
        <v>489</v>
      </c>
      <c r="J23" s="87"/>
    </row>
    <row r="24" spans="1:10" ht="15" customHeight="1" x14ac:dyDescent="0.25">
      <c r="A24" s="30"/>
      <c r="B24" s="16"/>
      <c r="C24" s="46"/>
      <c r="D24" s="46"/>
      <c r="E24" s="46"/>
      <c r="F24" s="81"/>
      <c r="G24" s="78"/>
      <c r="H24" s="88"/>
      <c r="I24" s="80" t="s">
        <v>488</v>
      </c>
      <c r="J24" s="12">
        <v>1</v>
      </c>
    </row>
    <row r="25" spans="1:10" ht="15" customHeight="1" x14ac:dyDescent="0.25">
      <c r="A25" s="30"/>
      <c r="B25" s="16"/>
      <c r="C25" s="46"/>
      <c r="D25" s="46"/>
      <c r="E25" s="46"/>
      <c r="F25" s="81"/>
      <c r="G25" s="78"/>
      <c r="H25" s="88"/>
      <c r="I25" s="80" t="s">
        <v>487</v>
      </c>
      <c r="J25" s="12">
        <v>1</v>
      </c>
    </row>
    <row r="26" spans="1:10" ht="15" customHeight="1" x14ac:dyDescent="0.25">
      <c r="A26" s="30"/>
      <c r="B26" s="16"/>
      <c r="C26" s="46"/>
      <c r="D26" s="46"/>
      <c r="E26" s="46"/>
      <c r="F26" s="81"/>
      <c r="G26" s="78"/>
      <c r="H26" s="88"/>
      <c r="I26" s="83" t="s">
        <v>486</v>
      </c>
      <c r="J26" s="87"/>
    </row>
    <row r="27" spans="1:10" ht="15" customHeight="1" x14ac:dyDescent="0.25">
      <c r="A27" s="30"/>
      <c r="B27" s="16"/>
      <c r="C27" s="46"/>
      <c r="D27" s="46"/>
      <c r="E27" s="46"/>
      <c r="F27" s="81"/>
      <c r="G27" s="78"/>
      <c r="H27" s="88"/>
      <c r="I27" s="80" t="s">
        <v>485</v>
      </c>
      <c r="J27" s="12">
        <v>1</v>
      </c>
    </row>
    <row r="28" spans="1:10" ht="16.5" thickBot="1" x14ac:dyDescent="0.3">
      <c r="A28" s="30"/>
      <c r="B28" s="16"/>
      <c r="C28" s="45"/>
      <c r="D28" s="45"/>
      <c r="E28" s="45"/>
      <c r="F28" s="76"/>
      <c r="G28" s="74" t="s">
        <v>8</v>
      </c>
      <c r="H28" s="75">
        <f>SUM(H14,H4:H5,H7:H12)</f>
        <v>20</v>
      </c>
      <c r="I28" s="74" t="s">
        <v>8</v>
      </c>
      <c r="J28" s="73">
        <f>SUM(J4:J6,J8:J10,J12:J15,J17:J20,J22,J24:J25,J27)</f>
        <v>24</v>
      </c>
    </row>
    <row r="29" spans="1:10" ht="131.25" customHeight="1" thickBot="1" x14ac:dyDescent="0.3">
      <c r="A29" s="31"/>
      <c r="B29" s="17"/>
      <c r="C29" s="72" t="s">
        <v>484</v>
      </c>
      <c r="D29" s="24"/>
      <c r="E29" s="24"/>
      <c r="F29" s="24"/>
      <c r="G29" s="70"/>
      <c r="H29" s="71"/>
      <c r="I29" s="70"/>
      <c r="J29" s="69"/>
    </row>
    <row r="30" spans="1:10" ht="16.5" customHeight="1" x14ac:dyDescent="0.25">
      <c r="A30" s="29">
        <v>2</v>
      </c>
      <c r="B30" s="15" t="s">
        <v>478</v>
      </c>
      <c r="C30" s="47" t="s">
        <v>483</v>
      </c>
      <c r="D30" s="47" t="s">
        <v>482</v>
      </c>
      <c r="E30" s="47" t="s">
        <v>481</v>
      </c>
      <c r="F30" s="86" t="s">
        <v>480</v>
      </c>
      <c r="G30" s="85" t="s">
        <v>473</v>
      </c>
      <c r="H30" s="18"/>
      <c r="I30" s="85" t="s">
        <v>449</v>
      </c>
      <c r="J30" s="84"/>
    </row>
    <row r="31" spans="1:10" x14ac:dyDescent="0.25">
      <c r="A31" s="30"/>
      <c r="B31" s="16"/>
      <c r="C31" s="46"/>
      <c r="D31" s="46"/>
      <c r="E31" s="46"/>
      <c r="F31" s="81"/>
      <c r="G31" s="80" t="s">
        <v>272</v>
      </c>
      <c r="H31" s="79">
        <v>2</v>
      </c>
      <c r="I31" s="80" t="s">
        <v>472</v>
      </c>
      <c r="J31" s="12">
        <v>13</v>
      </c>
    </row>
    <row r="32" spans="1:10" x14ac:dyDescent="0.25">
      <c r="A32" s="30"/>
      <c r="B32" s="16"/>
      <c r="C32" s="46"/>
      <c r="D32" s="46"/>
      <c r="E32" s="46"/>
      <c r="F32" s="81"/>
      <c r="G32" s="80" t="s">
        <v>255</v>
      </c>
      <c r="H32" s="79">
        <v>5</v>
      </c>
      <c r="I32" s="83" t="s">
        <v>394</v>
      </c>
      <c r="J32" s="87"/>
    </row>
    <row r="33" spans="1:10" ht="15" customHeight="1" x14ac:dyDescent="0.25">
      <c r="A33" s="30"/>
      <c r="B33" s="16"/>
      <c r="C33" s="46"/>
      <c r="D33" s="46"/>
      <c r="E33" s="46"/>
      <c r="F33" s="81"/>
      <c r="G33" s="80" t="s">
        <v>254</v>
      </c>
      <c r="H33" s="79">
        <v>3</v>
      </c>
      <c r="I33" s="78" t="s">
        <v>373</v>
      </c>
      <c r="J33" s="77">
        <v>10</v>
      </c>
    </row>
    <row r="34" spans="1:10" ht="16.5" customHeight="1" x14ac:dyDescent="0.25">
      <c r="A34" s="30"/>
      <c r="B34" s="16"/>
      <c r="C34" s="46"/>
      <c r="D34" s="46"/>
      <c r="E34" s="46"/>
      <c r="F34" s="81"/>
      <c r="G34" s="83" t="s">
        <v>266</v>
      </c>
      <c r="H34" s="82"/>
      <c r="I34" s="78"/>
      <c r="J34" s="77"/>
    </row>
    <row r="35" spans="1:10" ht="16.5" customHeight="1" x14ac:dyDescent="0.25">
      <c r="A35" s="30"/>
      <c r="B35" s="16"/>
      <c r="C35" s="46"/>
      <c r="D35" s="46"/>
      <c r="E35" s="46"/>
      <c r="F35" s="81"/>
      <c r="G35" s="80" t="s">
        <v>265</v>
      </c>
      <c r="H35" s="79">
        <v>5</v>
      </c>
      <c r="I35" s="78"/>
      <c r="J35" s="77"/>
    </row>
    <row r="36" spans="1:10" ht="31.5" x14ac:dyDescent="0.25">
      <c r="A36" s="30"/>
      <c r="B36" s="16"/>
      <c r="C36" s="46"/>
      <c r="D36" s="46"/>
      <c r="E36" s="46"/>
      <c r="F36" s="81"/>
      <c r="G36" s="80" t="s">
        <v>264</v>
      </c>
      <c r="H36" s="79">
        <v>5</v>
      </c>
      <c r="I36" s="78"/>
      <c r="J36" s="77"/>
    </row>
    <row r="37" spans="1:10" x14ac:dyDescent="0.25">
      <c r="A37" s="30"/>
      <c r="B37" s="16"/>
      <c r="C37" s="46"/>
      <c r="D37" s="46"/>
      <c r="E37" s="46"/>
      <c r="F37" s="81"/>
      <c r="G37" s="83" t="s">
        <v>239</v>
      </c>
      <c r="H37" s="82"/>
      <c r="I37" s="78"/>
      <c r="J37" s="77"/>
    </row>
    <row r="38" spans="1:10" x14ac:dyDescent="0.25">
      <c r="A38" s="30"/>
      <c r="B38" s="16"/>
      <c r="C38" s="46"/>
      <c r="D38" s="46"/>
      <c r="E38" s="46"/>
      <c r="F38" s="81"/>
      <c r="G38" s="80" t="s">
        <v>238</v>
      </c>
      <c r="H38" s="79">
        <v>4</v>
      </c>
      <c r="I38" s="78"/>
      <c r="J38" s="77"/>
    </row>
    <row r="39" spans="1:10" x14ac:dyDescent="0.25">
      <c r="A39" s="30"/>
      <c r="B39" s="16"/>
      <c r="C39" s="46"/>
      <c r="D39" s="46"/>
      <c r="E39" s="46"/>
      <c r="F39" s="81"/>
      <c r="G39" s="80" t="s">
        <v>237</v>
      </c>
      <c r="H39" s="79">
        <v>4</v>
      </c>
      <c r="I39" s="78"/>
      <c r="J39" s="77"/>
    </row>
    <row r="40" spans="1:10" x14ac:dyDescent="0.25">
      <c r="A40" s="30"/>
      <c r="B40" s="16"/>
      <c r="C40" s="46"/>
      <c r="D40" s="46"/>
      <c r="E40" s="46"/>
      <c r="F40" s="81"/>
      <c r="G40" s="83" t="s">
        <v>385</v>
      </c>
      <c r="H40" s="82"/>
      <c r="I40" s="78"/>
      <c r="J40" s="77"/>
    </row>
    <row r="41" spans="1:10" ht="31.5" x14ac:dyDescent="0.25">
      <c r="A41" s="30"/>
      <c r="B41" s="16"/>
      <c r="C41" s="46"/>
      <c r="D41" s="46"/>
      <c r="E41" s="46"/>
      <c r="F41" s="81"/>
      <c r="G41" s="80" t="s">
        <v>218</v>
      </c>
      <c r="H41" s="79">
        <v>3</v>
      </c>
      <c r="I41" s="78"/>
      <c r="J41" s="77"/>
    </row>
    <row r="42" spans="1:10" ht="16.5" thickBot="1" x14ac:dyDescent="0.3">
      <c r="A42" s="30"/>
      <c r="B42" s="16"/>
      <c r="C42" s="45"/>
      <c r="D42" s="45"/>
      <c r="E42" s="45"/>
      <c r="F42" s="76"/>
      <c r="G42" s="74" t="s">
        <v>8</v>
      </c>
      <c r="H42" s="75">
        <f>SUM(H41,H31:H33,H35:H36,H38:H39)</f>
        <v>31</v>
      </c>
      <c r="I42" s="74" t="s">
        <v>8</v>
      </c>
      <c r="J42" s="73">
        <f>SUM(J33,J31)</f>
        <v>23</v>
      </c>
    </row>
    <row r="43" spans="1:10" ht="131.25" customHeight="1" thickBot="1" x14ac:dyDescent="0.3">
      <c r="A43" s="31"/>
      <c r="B43" s="17"/>
      <c r="C43" s="72" t="s">
        <v>479</v>
      </c>
      <c r="D43" s="24"/>
      <c r="E43" s="24"/>
      <c r="F43" s="24"/>
      <c r="G43" s="70"/>
      <c r="H43" s="71"/>
      <c r="I43" s="70"/>
      <c r="J43" s="69"/>
    </row>
    <row r="44" spans="1:10" ht="16.5" customHeight="1" x14ac:dyDescent="0.25">
      <c r="A44" s="29">
        <v>3</v>
      </c>
      <c r="B44" s="15" t="s">
        <v>478</v>
      </c>
      <c r="C44" s="47" t="s">
        <v>477</v>
      </c>
      <c r="D44" s="47" t="s">
        <v>476</v>
      </c>
      <c r="E44" s="47" t="s">
        <v>475</v>
      </c>
      <c r="F44" s="86" t="s">
        <v>474</v>
      </c>
      <c r="G44" s="85" t="s">
        <v>473</v>
      </c>
      <c r="H44" s="18"/>
      <c r="I44" s="85" t="s">
        <v>449</v>
      </c>
      <c r="J44" s="84"/>
    </row>
    <row r="45" spans="1:10" ht="15.75" customHeight="1" x14ac:dyDescent="0.25">
      <c r="A45" s="30"/>
      <c r="B45" s="16"/>
      <c r="C45" s="46"/>
      <c r="D45" s="46"/>
      <c r="E45" s="46"/>
      <c r="F45" s="81"/>
      <c r="G45" s="80" t="s">
        <v>254</v>
      </c>
      <c r="H45" s="79">
        <v>3</v>
      </c>
      <c r="I45" s="80" t="s">
        <v>472</v>
      </c>
      <c r="J45" s="12">
        <v>13</v>
      </c>
    </row>
    <row r="46" spans="1:10" ht="15.75" customHeight="1" x14ac:dyDescent="0.25">
      <c r="A46" s="30"/>
      <c r="B46" s="16"/>
      <c r="C46" s="46"/>
      <c r="D46" s="46"/>
      <c r="E46" s="46"/>
      <c r="F46" s="81"/>
      <c r="G46" s="83" t="s">
        <v>385</v>
      </c>
      <c r="H46" s="82"/>
      <c r="I46" s="83" t="s">
        <v>384</v>
      </c>
      <c r="J46" s="87"/>
    </row>
    <row r="47" spans="1:10" ht="15.75" customHeight="1" x14ac:dyDescent="0.25">
      <c r="A47" s="30"/>
      <c r="B47" s="16"/>
      <c r="C47" s="46"/>
      <c r="D47" s="46"/>
      <c r="E47" s="46"/>
      <c r="F47" s="81"/>
      <c r="G47" s="78" t="s">
        <v>218</v>
      </c>
      <c r="H47" s="88">
        <v>3</v>
      </c>
      <c r="I47" s="80" t="s">
        <v>442</v>
      </c>
      <c r="J47" s="12">
        <v>4</v>
      </c>
    </row>
    <row r="48" spans="1:10" ht="15.75" customHeight="1" x14ac:dyDescent="0.25">
      <c r="A48" s="30"/>
      <c r="B48" s="16"/>
      <c r="C48" s="46"/>
      <c r="D48" s="46"/>
      <c r="E48" s="46"/>
      <c r="F48" s="81"/>
      <c r="G48" s="78"/>
      <c r="H48" s="88"/>
      <c r="I48" s="80" t="s">
        <v>471</v>
      </c>
      <c r="J48" s="12">
        <v>5</v>
      </c>
    </row>
    <row r="49" spans="1:10" ht="51.75" customHeight="1" thickBot="1" x14ac:dyDescent="0.3">
      <c r="A49" s="30"/>
      <c r="B49" s="16"/>
      <c r="C49" s="45"/>
      <c r="D49" s="45"/>
      <c r="E49" s="45"/>
      <c r="F49" s="76"/>
      <c r="G49" s="74" t="s">
        <v>8</v>
      </c>
      <c r="H49" s="75">
        <f>SUM(H45,H47)</f>
        <v>6</v>
      </c>
      <c r="I49" s="74" t="s">
        <v>8</v>
      </c>
      <c r="J49" s="73">
        <f>SUM(J47:J48,J45)</f>
        <v>22</v>
      </c>
    </row>
    <row r="50" spans="1:10" ht="93.75" customHeight="1" thickBot="1" x14ac:dyDescent="0.3">
      <c r="A50" s="31"/>
      <c r="B50" s="17"/>
      <c r="C50" s="72" t="s">
        <v>470</v>
      </c>
      <c r="D50" s="24"/>
      <c r="E50" s="24"/>
      <c r="F50" s="24"/>
      <c r="G50" s="70"/>
      <c r="H50" s="71"/>
      <c r="I50" s="70"/>
      <c r="J50" s="69"/>
    </row>
    <row r="51" spans="1:10" ht="16.5" customHeight="1" x14ac:dyDescent="0.25">
      <c r="A51" s="29">
        <v>4</v>
      </c>
      <c r="B51" s="15" t="s">
        <v>464</v>
      </c>
      <c r="C51" s="47" t="s">
        <v>469</v>
      </c>
      <c r="D51" s="47" t="s">
        <v>468</v>
      </c>
      <c r="E51" s="47" t="s">
        <v>467</v>
      </c>
      <c r="F51" s="86" t="s">
        <v>466</v>
      </c>
      <c r="G51" s="85" t="s">
        <v>459</v>
      </c>
      <c r="H51" s="18"/>
      <c r="I51" s="85" t="s">
        <v>458</v>
      </c>
      <c r="J51" s="84"/>
    </row>
    <row r="52" spans="1:10" ht="15.75" customHeight="1" x14ac:dyDescent="0.25">
      <c r="A52" s="30"/>
      <c r="B52" s="16"/>
      <c r="C52" s="46"/>
      <c r="D52" s="46"/>
      <c r="E52" s="46"/>
      <c r="F52" s="81"/>
      <c r="G52" s="78" t="s">
        <v>173</v>
      </c>
      <c r="H52" s="88">
        <v>3</v>
      </c>
      <c r="I52" s="80" t="s">
        <v>457</v>
      </c>
      <c r="J52" s="12">
        <v>2</v>
      </c>
    </row>
    <row r="53" spans="1:10" x14ac:dyDescent="0.25">
      <c r="A53" s="30"/>
      <c r="B53" s="16"/>
      <c r="C53" s="46"/>
      <c r="D53" s="46"/>
      <c r="E53" s="46"/>
      <c r="F53" s="81"/>
      <c r="G53" s="78"/>
      <c r="H53" s="88"/>
      <c r="I53" s="80" t="s">
        <v>456</v>
      </c>
      <c r="J53" s="12">
        <v>2</v>
      </c>
    </row>
    <row r="54" spans="1:10" ht="117.75" customHeight="1" thickBot="1" x14ac:dyDescent="0.3">
      <c r="A54" s="30"/>
      <c r="B54" s="16"/>
      <c r="C54" s="45"/>
      <c r="D54" s="45"/>
      <c r="E54" s="45"/>
      <c r="F54" s="76"/>
      <c r="G54" s="74" t="s">
        <v>8</v>
      </c>
      <c r="H54" s="75">
        <f>SUM(H52)</f>
        <v>3</v>
      </c>
      <c r="I54" s="74" t="s">
        <v>8</v>
      </c>
      <c r="J54" s="73">
        <f>SUM(J52:J53)</f>
        <v>4</v>
      </c>
    </row>
    <row r="55" spans="1:10" ht="111" customHeight="1" thickBot="1" x14ac:dyDescent="0.3">
      <c r="A55" s="31"/>
      <c r="B55" s="17"/>
      <c r="C55" s="72" t="s">
        <v>465</v>
      </c>
      <c r="D55" s="24"/>
      <c r="E55" s="24"/>
      <c r="F55" s="24"/>
      <c r="G55" s="70"/>
      <c r="H55" s="71"/>
      <c r="I55" s="70"/>
      <c r="J55" s="69"/>
    </row>
    <row r="56" spans="1:10" ht="16.5" customHeight="1" x14ac:dyDescent="0.25">
      <c r="A56" s="29">
        <v>5</v>
      </c>
      <c r="B56" s="15" t="s">
        <v>464</v>
      </c>
      <c r="C56" s="47" t="s">
        <v>463</v>
      </c>
      <c r="D56" s="47" t="s">
        <v>462</v>
      </c>
      <c r="E56" s="47" t="s">
        <v>461</v>
      </c>
      <c r="F56" s="86" t="s">
        <v>460</v>
      </c>
      <c r="G56" s="85" t="s">
        <v>459</v>
      </c>
      <c r="H56" s="18"/>
      <c r="I56" s="85" t="s">
        <v>458</v>
      </c>
      <c r="J56" s="84"/>
    </row>
    <row r="57" spans="1:10" x14ac:dyDescent="0.25">
      <c r="A57" s="30"/>
      <c r="B57" s="16"/>
      <c r="C57" s="46"/>
      <c r="D57" s="46"/>
      <c r="E57" s="46"/>
      <c r="F57" s="81"/>
      <c r="G57" s="78" t="s">
        <v>173</v>
      </c>
      <c r="H57" s="88">
        <v>2</v>
      </c>
      <c r="I57" s="80" t="s">
        <v>457</v>
      </c>
      <c r="J57" s="12">
        <v>2</v>
      </c>
    </row>
    <row r="58" spans="1:10" x14ac:dyDescent="0.25">
      <c r="A58" s="30"/>
      <c r="B58" s="16"/>
      <c r="C58" s="46"/>
      <c r="D58" s="46"/>
      <c r="E58" s="46"/>
      <c r="F58" s="81"/>
      <c r="G58" s="78"/>
      <c r="H58" s="88"/>
      <c r="I58" s="80" t="s">
        <v>456</v>
      </c>
      <c r="J58" s="12">
        <v>2</v>
      </c>
    </row>
    <row r="59" spans="1:10" ht="81.75" customHeight="1" thickBot="1" x14ac:dyDescent="0.3">
      <c r="A59" s="30"/>
      <c r="B59" s="16"/>
      <c r="C59" s="45"/>
      <c r="D59" s="45"/>
      <c r="E59" s="45"/>
      <c r="F59" s="76"/>
      <c r="G59" s="74" t="s">
        <v>8</v>
      </c>
      <c r="H59" s="75">
        <f>SUM(H57:H58)</f>
        <v>2</v>
      </c>
      <c r="I59" s="74" t="s">
        <v>8</v>
      </c>
      <c r="J59" s="73">
        <f>SUM(J57:J58)</f>
        <v>4</v>
      </c>
    </row>
    <row r="60" spans="1:10" ht="102" customHeight="1" thickBot="1" x14ac:dyDescent="0.3">
      <c r="A60" s="31"/>
      <c r="B60" s="17"/>
      <c r="C60" s="72" t="s">
        <v>455</v>
      </c>
      <c r="D60" s="24"/>
      <c r="E60" s="24"/>
      <c r="F60" s="24"/>
      <c r="G60" s="70"/>
      <c r="H60" s="71"/>
      <c r="I60" s="70"/>
      <c r="J60" s="69"/>
    </row>
    <row r="61" spans="1:10" ht="16.5" customHeight="1" x14ac:dyDescent="0.25">
      <c r="A61" s="29">
        <v>6</v>
      </c>
      <c r="B61" s="15" t="s">
        <v>454</v>
      </c>
      <c r="C61" s="47" t="s">
        <v>453</v>
      </c>
      <c r="D61" s="47" t="s">
        <v>452</v>
      </c>
      <c r="E61" s="47" t="s">
        <v>451</v>
      </c>
      <c r="F61" s="86" t="s">
        <v>450</v>
      </c>
      <c r="G61" s="85" t="s">
        <v>395</v>
      </c>
      <c r="H61" s="18"/>
      <c r="I61" s="85" t="s">
        <v>449</v>
      </c>
      <c r="J61" s="84"/>
    </row>
    <row r="62" spans="1:10" ht="31.5" x14ac:dyDescent="0.25">
      <c r="A62" s="30"/>
      <c r="B62" s="16"/>
      <c r="C62" s="46"/>
      <c r="D62" s="46"/>
      <c r="E62" s="46"/>
      <c r="F62" s="81"/>
      <c r="G62" s="80" t="s">
        <v>196</v>
      </c>
      <c r="H62" s="79">
        <v>1</v>
      </c>
      <c r="I62" s="78" t="s">
        <v>355</v>
      </c>
      <c r="J62" s="77">
        <v>4</v>
      </c>
    </row>
    <row r="63" spans="1:10" x14ac:dyDescent="0.25">
      <c r="A63" s="30"/>
      <c r="B63" s="16"/>
      <c r="C63" s="46"/>
      <c r="D63" s="46"/>
      <c r="E63" s="46"/>
      <c r="F63" s="81"/>
      <c r="G63" s="83" t="s">
        <v>448</v>
      </c>
      <c r="H63" s="82"/>
      <c r="I63" s="78"/>
      <c r="J63" s="77"/>
    </row>
    <row r="64" spans="1:10" x14ac:dyDescent="0.25">
      <c r="A64" s="30"/>
      <c r="B64" s="16"/>
      <c r="C64" s="46"/>
      <c r="D64" s="46"/>
      <c r="E64" s="46"/>
      <c r="F64" s="81"/>
      <c r="G64" s="80" t="s">
        <v>310</v>
      </c>
      <c r="H64" s="79">
        <v>2</v>
      </c>
      <c r="I64" s="78"/>
      <c r="J64" s="77"/>
    </row>
    <row r="65" spans="1:10" ht="108.75" customHeight="1" thickBot="1" x14ac:dyDescent="0.3">
      <c r="A65" s="30"/>
      <c r="B65" s="16"/>
      <c r="C65" s="45"/>
      <c r="D65" s="45"/>
      <c r="E65" s="45"/>
      <c r="F65" s="76"/>
      <c r="G65" s="74" t="s">
        <v>8</v>
      </c>
      <c r="H65" s="75">
        <f>SUM(H64,H62)</f>
        <v>3</v>
      </c>
      <c r="I65" s="74" t="s">
        <v>8</v>
      </c>
      <c r="J65" s="73">
        <f>SUM(J62)</f>
        <v>4</v>
      </c>
    </row>
    <row r="66" spans="1:10" ht="100.5" customHeight="1" thickBot="1" x14ac:dyDescent="0.3">
      <c r="A66" s="31"/>
      <c r="B66" s="17"/>
      <c r="C66" s="72" t="s">
        <v>447</v>
      </c>
      <c r="D66" s="24"/>
      <c r="E66" s="24"/>
      <c r="F66" s="24"/>
      <c r="G66" s="70"/>
      <c r="H66" s="71"/>
      <c r="I66" s="70"/>
      <c r="J66" s="69"/>
    </row>
    <row r="67" spans="1:10" ht="16.5" customHeight="1" x14ac:dyDescent="0.25">
      <c r="A67" s="29">
        <v>7</v>
      </c>
      <c r="B67" s="15" t="s">
        <v>379</v>
      </c>
      <c r="C67" s="47" t="s">
        <v>446</v>
      </c>
      <c r="D67" s="47" t="s">
        <v>445</v>
      </c>
      <c r="E67" s="47" t="s">
        <v>444</v>
      </c>
      <c r="F67" s="86" t="s">
        <v>443</v>
      </c>
      <c r="G67" s="85" t="s">
        <v>392</v>
      </c>
      <c r="H67" s="18"/>
      <c r="I67" s="85" t="s">
        <v>384</v>
      </c>
      <c r="J67" s="84"/>
    </row>
    <row r="68" spans="1:10" ht="31.5" x14ac:dyDescent="0.25">
      <c r="A68" s="30"/>
      <c r="B68" s="16"/>
      <c r="C68" s="46"/>
      <c r="D68" s="46"/>
      <c r="E68" s="46"/>
      <c r="F68" s="81"/>
      <c r="G68" s="80" t="s">
        <v>203</v>
      </c>
      <c r="H68" s="79">
        <v>4</v>
      </c>
      <c r="I68" s="80" t="s">
        <v>442</v>
      </c>
      <c r="J68" s="12">
        <v>2</v>
      </c>
    </row>
    <row r="69" spans="1:10" x14ac:dyDescent="0.25">
      <c r="A69" s="30"/>
      <c r="B69" s="16"/>
      <c r="C69" s="46"/>
      <c r="D69" s="46"/>
      <c r="E69" s="46"/>
      <c r="F69" s="81"/>
      <c r="G69" s="80" t="s">
        <v>167</v>
      </c>
      <c r="H69" s="79">
        <v>2</v>
      </c>
      <c r="I69" s="80" t="s">
        <v>383</v>
      </c>
      <c r="J69" s="12">
        <v>3</v>
      </c>
    </row>
    <row r="70" spans="1:10" x14ac:dyDescent="0.25">
      <c r="A70" s="30"/>
      <c r="B70" s="16"/>
      <c r="C70" s="46"/>
      <c r="D70" s="46"/>
      <c r="E70" s="46"/>
      <c r="F70" s="81"/>
      <c r="G70" s="83" t="s">
        <v>385</v>
      </c>
      <c r="H70" s="82"/>
      <c r="I70" s="83" t="s">
        <v>441</v>
      </c>
      <c r="J70" s="87"/>
    </row>
    <row r="71" spans="1:10" x14ac:dyDescent="0.25">
      <c r="A71" s="30"/>
      <c r="B71" s="16"/>
      <c r="C71" s="46"/>
      <c r="D71" s="46"/>
      <c r="E71" s="46"/>
      <c r="F71" s="81"/>
      <c r="G71" s="80" t="s">
        <v>223</v>
      </c>
      <c r="H71" s="79">
        <v>2</v>
      </c>
      <c r="I71" s="80" t="s">
        <v>440</v>
      </c>
      <c r="J71" s="12">
        <v>2</v>
      </c>
    </row>
    <row r="72" spans="1:10" x14ac:dyDescent="0.25">
      <c r="A72" s="30"/>
      <c r="B72" s="16"/>
      <c r="C72" s="46"/>
      <c r="D72" s="46"/>
      <c r="E72" s="46"/>
      <c r="F72" s="81"/>
      <c r="G72" s="80" t="s">
        <v>222</v>
      </c>
      <c r="H72" s="79">
        <v>2</v>
      </c>
      <c r="I72" s="80" t="s">
        <v>439</v>
      </c>
      <c r="J72" s="12">
        <v>2</v>
      </c>
    </row>
    <row r="73" spans="1:10" x14ac:dyDescent="0.25">
      <c r="A73" s="30"/>
      <c r="B73" s="16"/>
      <c r="C73" s="46"/>
      <c r="D73" s="46"/>
      <c r="E73" s="46"/>
      <c r="F73" s="81"/>
      <c r="G73" s="80" t="s">
        <v>221</v>
      </c>
      <c r="H73" s="79">
        <v>2</v>
      </c>
      <c r="I73" s="83" t="s">
        <v>382</v>
      </c>
      <c r="J73" s="87"/>
    </row>
    <row r="74" spans="1:10" x14ac:dyDescent="0.25">
      <c r="A74" s="30"/>
      <c r="B74" s="16"/>
      <c r="C74" s="46"/>
      <c r="D74" s="46"/>
      <c r="E74" s="46"/>
      <c r="F74" s="81"/>
      <c r="G74" s="80" t="s">
        <v>220</v>
      </c>
      <c r="H74" s="79">
        <v>2</v>
      </c>
      <c r="I74" s="78" t="s">
        <v>381</v>
      </c>
      <c r="J74" s="77">
        <v>2</v>
      </c>
    </row>
    <row r="75" spans="1:10" x14ac:dyDescent="0.25">
      <c r="A75" s="30"/>
      <c r="B75" s="16"/>
      <c r="C75" s="46"/>
      <c r="D75" s="46"/>
      <c r="E75" s="46"/>
      <c r="F75" s="81"/>
      <c r="G75" s="80" t="s">
        <v>219</v>
      </c>
      <c r="H75" s="79">
        <v>2</v>
      </c>
      <c r="I75" s="78"/>
      <c r="J75" s="77"/>
    </row>
    <row r="76" spans="1:10" x14ac:dyDescent="0.25">
      <c r="A76" s="30"/>
      <c r="B76" s="16"/>
      <c r="C76" s="46"/>
      <c r="D76" s="46"/>
      <c r="E76" s="46"/>
      <c r="F76" s="81"/>
      <c r="G76" s="83" t="s">
        <v>438</v>
      </c>
      <c r="H76" s="82"/>
      <c r="I76" s="78"/>
      <c r="J76" s="77"/>
    </row>
    <row r="77" spans="1:10" x14ac:dyDescent="0.25">
      <c r="A77" s="30"/>
      <c r="B77" s="16"/>
      <c r="C77" s="46"/>
      <c r="D77" s="46"/>
      <c r="E77" s="46"/>
      <c r="F77" s="81"/>
      <c r="G77" s="80" t="s">
        <v>255</v>
      </c>
      <c r="H77" s="79">
        <v>2</v>
      </c>
      <c r="I77" s="78"/>
      <c r="J77" s="77"/>
    </row>
    <row r="78" spans="1:10" ht="16.5" thickBot="1" x14ac:dyDescent="0.3">
      <c r="A78" s="30"/>
      <c r="B78" s="16"/>
      <c r="C78" s="45"/>
      <c r="D78" s="45"/>
      <c r="E78" s="45"/>
      <c r="F78" s="76"/>
      <c r="G78" s="74" t="s">
        <v>8</v>
      </c>
      <c r="H78" s="75">
        <f>SUM(H77,H71:H75,H68:H69)</f>
        <v>18</v>
      </c>
      <c r="I78" s="74" t="s">
        <v>8</v>
      </c>
      <c r="J78" s="73">
        <f>SUM(J74,J71:J72,J68:J69)</f>
        <v>11</v>
      </c>
    </row>
    <row r="79" spans="1:10" ht="97.5" customHeight="1" thickBot="1" x14ac:dyDescent="0.3">
      <c r="A79" s="31"/>
      <c r="B79" s="17"/>
      <c r="C79" s="72" t="s">
        <v>437</v>
      </c>
      <c r="D79" s="24"/>
      <c r="E79" s="24"/>
      <c r="F79" s="24"/>
      <c r="G79" s="70"/>
      <c r="H79" s="71"/>
      <c r="I79" s="70"/>
      <c r="J79" s="69"/>
    </row>
    <row r="80" spans="1:10" ht="16.5" customHeight="1" x14ac:dyDescent="0.25">
      <c r="A80" s="29">
        <v>8</v>
      </c>
      <c r="B80" s="15" t="s">
        <v>419</v>
      </c>
      <c r="C80" s="47" t="s">
        <v>436</v>
      </c>
      <c r="D80" s="47" t="s">
        <v>435</v>
      </c>
      <c r="E80" s="47" t="s">
        <v>434</v>
      </c>
      <c r="F80" s="86" t="s">
        <v>433</v>
      </c>
      <c r="G80" s="85" t="s">
        <v>395</v>
      </c>
      <c r="H80" s="18"/>
      <c r="I80" s="85" t="s">
        <v>395</v>
      </c>
      <c r="J80" s="84"/>
    </row>
    <row r="81" spans="1:10" x14ac:dyDescent="0.25">
      <c r="A81" s="30"/>
      <c r="B81" s="16"/>
      <c r="C81" s="46"/>
      <c r="D81" s="46"/>
      <c r="E81" s="46"/>
      <c r="F81" s="81"/>
      <c r="G81" s="78" t="s">
        <v>196</v>
      </c>
      <c r="H81" s="88">
        <v>2</v>
      </c>
      <c r="I81" s="80" t="s">
        <v>432</v>
      </c>
      <c r="J81" s="12">
        <v>15</v>
      </c>
    </row>
    <row r="82" spans="1:10" ht="31.5" x14ac:dyDescent="0.25">
      <c r="A82" s="30"/>
      <c r="B82" s="16"/>
      <c r="C82" s="46"/>
      <c r="D82" s="46"/>
      <c r="E82" s="46"/>
      <c r="F82" s="81"/>
      <c r="G82" s="78"/>
      <c r="H82" s="88"/>
      <c r="I82" s="80" t="s">
        <v>426</v>
      </c>
      <c r="J82" s="12">
        <v>7</v>
      </c>
    </row>
    <row r="83" spans="1:10" ht="84" customHeight="1" thickBot="1" x14ac:dyDescent="0.3">
      <c r="A83" s="30"/>
      <c r="B83" s="16"/>
      <c r="C83" s="45"/>
      <c r="D83" s="45"/>
      <c r="E83" s="45"/>
      <c r="F83" s="76"/>
      <c r="G83" s="74" t="s">
        <v>8</v>
      </c>
      <c r="H83" s="75">
        <f>SUM(H81)</f>
        <v>2</v>
      </c>
      <c r="I83" s="74" t="s">
        <v>8</v>
      </c>
      <c r="J83" s="73">
        <f>SUM(J81:J82)</f>
        <v>22</v>
      </c>
    </row>
    <row r="84" spans="1:10" ht="101.45" customHeight="1" thickBot="1" x14ac:dyDescent="0.3">
      <c r="A84" s="31"/>
      <c r="B84" s="17"/>
      <c r="C84" s="72" t="s">
        <v>431</v>
      </c>
      <c r="D84" s="24"/>
      <c r="E84" s="24"/>
      <c r="F84" s="24"/>
      <c r="G84" s="70"/>
      <c r="H84" s="71"/>
      <c r="I84" s="70"/>
      <c r="J84" s="69"/>
    </row>
    <row r="85" spans="1:10" ht="16.5" customHeight="1" x14ac:dyDescent="0.25">
      <c r="A85" s="29">
        <v>9</v>
      </c>
      <c r="B85" s="15" t="s">
        <v>419</v>
      </c>
      <c r="C85" s="47" t="s">
        <v>430</v>
      </c>
      <c r="D85" s="47" t="s">
        <v>429</v>
      </c>
      <c r="E85" s="47" t="s">
        <v>428</v>
      </c>
      <c r="F85" s="86" t="s">
        <v>427</v>
      </c>
      <c r="G85" s="85" t="s">
        <v>395</v>
      </c>
      <c r="H85" s="18"/>
      <c r="I85" s="85" t="s">
        <v>414</v>
      </c>
      <c r="J85" s="84"/>
    </row>
    <row r="86" spans="1:10" ht="31.5" x14ac:dyDescent="0.25">
      <c r="A86" s="30"/>
      <c r="B86" s="16"/>
      <c r="C86" s="46"/>
      <c r="D86" s="46"/>
      <c r="E86" s="46"/>
      <c r="F86" s="81"/>
      <c r="G86" s="80" t="s">
        <v>196</v>
      </c>
      <c r="H86" s="79">
        <v>2</v>
      </c>
      <c r="I86" s="80" t="s">
        <v>355</v>
      </c>
      <c r="J86" s="12">
        <v>5</v>
      </c>
    </row>
    <row r="87" spans="1:10" ht="15.75" customHeight="1" x14ac:dyDescent="0.25">
      <c r="A87" s="30"/>
      <c r="B87" s="16"/>
      <c r="C87" s="46"/>
      <c r="D87" s="46"/>
      <c r="E87" s="46"/>
      <c r="F87" s="81"/>
      <c r="G87" s="83" t="s">
        <v>413</v>
      </c>
      <c r="H87" s="82"/>
      <c r="I87" s="83" t="s">
        <v>412</v>
      </c>
      <c r="J87" s="87"/>
    </row>
    <row r="88" spans="1:10" x14ac:dyDescent="0.25">
      <c r="A88" s="30"/>
      <c r="B88" s="16"/>
      <c r="C88" s="46"/>
      <c r="D88" s="46"/>
      <c r="E88" s="46"/>
      <c r="F88" s="81"/>
      <c r="G88" s="80" t="s">
        <v>193</v>
      </c>
      <c r="H88" s="79">
        <v>2</v>
      </c>
      <c r="I88" s="80" t="s">
        <v>411</v>
      </c>
      <c r="J88" s="12">
        <v>8</v>
      </c>
    </row>
    <row r="89" spans="1:10" x14ac:dyDescent="0.25">
      <c r="A89" s="30"/>
      <c r="B89" s="16"/>
      <c r="C89" s="46"/>
      <c r="D89" s="46"/>
      <c r="E89" s="46"/>
      <c r="F89" s="81"/>
      <c r="G89" s="80" t="s">
        <v>192</v>
      </c>
      <c r="H89" s="79">
        <v>2</v>
      </c>
      <c r="I89" s="80" t="s">
        <v>405</v>
      </c>
      <c r="J89" s="12">
        <v>2</v>
      </c>
    </row>
    <row r="90" spans="1:10" ht="31.5" x14ac:dyDescent="0.25">
      <c r="A90" s="30"/>
      <c r="B90" s="16"/>
      <c r="C90" s="46"/>
      <c r="D90" s="46"/>
      <c r="E90" s="46"/>
      <c r="F90" s="81"/>
      <c r="G90" s="80" t="s">
        <v>191</v>
      </c>
      <c r="H90" s="79">
        <v>1</v>
      </c>
      <c r="I90" s="80" t="s">
        <v>404</v>
      </c>
      <c r="J90" s="12">
        <v>6</v>
      </c>
    </row>
    <row r="91" spans="1:10" ht="31.5" x14ac:dyDescent="0.25">
      <c r="A91" s="30"/>
      <c r="B91" s="16"/>
      <c r="C91" s="46"/>
      <c r="D91" s="46"/>
      <c r="E91" s="46"/>
      <c r="F91" s="81"/>
      <c r="G91" s="80" t="s">
        <v>190</v>
      </c>
      <c r="H91" s="79">
        <v>1</v>
      </c>
      <c r="I91" s="80" t="s">
        <v>403</v>
      </c>
      <c r="J91" s="12">
        <v>5</v>
      </c>
    </row>
    <row r="92" spans="1:10" ht="31.5" x14ac:dyDescent="0.25">
      <c r="A92" s="30"/>
      <c r="B92" s="16"/>
      <c r="C92" s="46"/>
      <c r="D92" s="46"/>
      <c r="E92" s="46"/>
      <c r="F92" s="81"/>
      <c r="G92" s="80" t="s">
        <v>189</v>
      </c>
      <c r="H92" s="79">
        <v>1</v>
      </c>
      <c r="I92" s="80" t="s">
        <v>402</v>
      </c>
      <c r="J92" s="12">
        <v>4</v>
      </c>
    </row>
    <row r="93" spans="1:10" x14ac:dyDescent="0.25">
      <c r="A93" s="30"/>
      <c r="B93" s="16"/>
      <c r="C93" s="46"/>
      <c r="D93" s="46"/>
      <c r="E93" s="46"/>
      <c r="F93" s="81"/>
      <c r="G93" s="80" t="s">
        <v>188</v>
      </c>
      <c r="H93" s="79">
        <v>1</v>
      </c>
      <c r="I93" s="80" t="s">
        <v>188</v>
      </c>
      <c r="J93" s="12">
        <v>6</v>
      </c>
    </row>
    <row r="94" spans="1:10" ht="15.75" customHeight="1" x14ac:dyDescent="0.25">
      <c r="A94" s="30"/>
      <c r="B94" s="16"/>
      <c r="C94" s="46"/>
      <c r="D94" s="46"/>
      <c r="E94" s="46"/>
      <c r="F94" s="81"/>
      <c r="G94" s="83" t="s">
        <v>391</v>
      </c>
      <c r="H94" s="82"/>
      <c r="I94" s="78" t="s">
        <v>426</v>
      </c>
      <c r="J94" s="77">
        <v>7</v>
      </c>
    </row>
    <row r="95" spans="1:10" x14ac:dyDescent="0.25">
      <c r="A95" s="30"/>
      <c r="B95" s="16"/>
      <c r="C95" s="46"/>
      <c r="D95" s="46"/>
      <c r="E95" s="46"/>
      <c r="F95" s="81"/>
      <c r="G95" s="80" t="s">
        <v>139</v>
      </c>
      <c r="H95" s="79">
        <v>2</v>
      </c>
      <c r="I95" s="78"/>
      <c r="J95" s="77"/>
    </row>
    <row r="96" spans="1:10" x14ac:dyDescent="0.25">
      <c r="A96" s="30"/>
      <c r="B96" s="16"/>
      <c r="C96" s="46"/>
      <c r="D96" s="46"/>
      <c r="E96" s="46"/>
      <c r="F96" s="81"/>
      <c r="G96" s="80" t="s">
        <v>181</v>
      </c>
      <c r="H96" s="79">
        <v>2</v>
      </c>
      <c r="I96" s="78"/>
      <c r="J96" s="77"/>
    </row>
    <row r="97" spans="1:10" x14ac:dyDescent="0.25">
      <c r="A97" s="30"/>
      <c r="B97" s="16"/>
      <c r="C97" s="46"/>
      <c r="D97" s="46"/>
      <c r="E97" s="46"/>
      <c r="F97" s="81"/>
      <c r="G97" s="80" t="s">
        <v>138</v>
      </c>
      <c r="H97" s="79">
        <v>2</v>
      </c>
      <c r="I97" s="78"/>
      <c r="J97" s="77"/>
    </row>
    <row r="98" spans="1:10" x14ac:dyDescent="0.25">
      <c r="A98" s="30"/>
      <c r="B98" s="16"/>
      <c r="C98" s="46"/>
      <c r="D98" s="46"/>
      <c r="E98" s="46"/>
      <c r="F98" s="81"/>
      <c r="G98" s="80" t="s">
        <v>180</v>
      </c>
      <c r="H98" s="79">
        <v>2</v>
      </c>
      <c r="I98" s="78"/>
      <c r="J98" s="77"/>
    </row>
    <row r="99" spans="1:10" x14ac:dyDescent="0.25">
      <c r="A99" s="30"/>
      <c r="B99" s="16"/>
      <c r="C99" s="46"/>
      <c r="D99" s="46"/>
      <c r="E99" s="46"/>
      <c r="F99" s="81"/>
      <c r="G99" s="80" t="s">
        <v>137</v>
      </c>
      <c r="H99" s="79">
        <v>2</v>
      </c>
      <c r="I99" s="78"/>
      <c r="J99" s="77"/>
    </row>
    <row r="100" spans="1:10" ht="31.5" x14ac:dyDescent="0.25">
      <c r="A100" s="30"/>
      <c r="B100" s="16"/>
      <c r="C100" s="46"/>
      <c r="D100" s="46"/>
      <c r="E100" s="46"/>
      <c r="F100" s="81"/>
      <c r="G100" s="80" t="s">
        <v>179</v>
      </c>
      <c r="H100" s="79">
        <v>2</v>
      </c>
      <c r="I100" s="78"/>
      <c r="J100" s="77"/>
    </row>
    <row r="101" spans="1:10" ht="16.5" thickBot="1" x14ac:dyDescent="0.3">
      <c r="A101" s="30"/>
      <c r="B101" s="16"/>
      <c r="C101" s="45"/>
      <c r="D101" s="45"/>
      <c r="E101" s="45"/>
      <c r="F101" s="76"/>
      <c r="G101" s="74" t="s">
        <v>8</v>
      </c>
      <c r="H101" s="75">
        <f>SUM(H95:H100,H88:H93,H86)</f>
        <v>22</v>
      </c>
      <c r="I101" s="74" t="s">
        <v>8</v>
      </c>
      <c r="J101" s="73">
        <f>SUM(J88:J100,J86)</f>
        <v>43</v>
      </c>
    </row>
    <row r="102" spans="1:10" ht="130.5" customHeight="1" thickBot="1" x14ac:dyDescent="0.3">
      <c r="A102" s="31"/>
      <c r="B102" s="17"/>
      <c r="C102" s="72" t="s">
        <v>425</v>
      </c>
      <c r="D102" s="24"/>
      <c r="E102" s="24"/>
      <c r="F102" s="24"/>
      <c r="G102" s="70"/>
      <c r="H102" s="71"/>
      <c r="I102" s="70"/>
      <c r="J102" s="69"/>
    </row>
    <row r="103" spans="1:10" ht="16.5" customHeight="1" x14ac:dyDescent="0.25">
      <c r="A103" s="29">
        <v>10</v>
      </c>
      <c r="B103" s="15" t="s">
        <v>419</v>
      </c>
      <c r="C103" s="47" t="s">
        <v>424</v>
      </c>
      <c r="D103" s="47" t="s">
        <v>423</v>
      </c>
      <c r="E103" s="47" t="s">
        <v>422</v>
      </c>
      <c r="F103" s="86" t="s">
        <v>421</v>
      </c>
      <c r="G103" s="85" t="s">
        <v>395</v>
      </c>
      <c r="H103" s="18"/>
      <c r="I103" s="85" t="s">
        <v>414</v>
      </c>
      <c r="J103" s="84"/>
    </row>
    <row r="104" spans="1:10" ht="31.5" x14ac:dyDescent="0.25">
      <c r="A104" s="30"/>
      <c r="B104" s="16"/>
      <c r="C104" s="46"/>
      <c r="D104" s="46"/>
      <c r="E104" s="46"/>
      <c r="F104" s="81"/>
      <c r="G104" s="80" t="s">
        <v>196</v>
      </c>
      <c r="H104" s="79">
        <v>2</v>
      </c>
      <c r="I104" s="80" t="s">
        <v>355</v>
      </c>
      <c r="J104" s="12">
        <v>2</v>
      </c>
    </row>
    <row r="105" spans="1:10" ht="15.75" customHeight="1" x14ac:dyDescent="0.25">
      <c r="A105" s="30"/>
      <c r="B105" s="16"/>
      <c r="C105" s="46"/>
      <c r="D105" s="46"/>
      <c r="E105" s="46"/>
      <c r="F105" s="81"/>
      <c r="G105" s="83" t="s">
        <v>413</v>
      </c>
      <c r="H105" s="82"/>
      <c r="I105" s="83" t="s">
        <v>412</v>
      </c>
      <c r="J105" s="87"/>
    </row>
    <row r="106" spans="1:10" x14ac:dyDescent="0.25">
      <c r="A106" s="30"/>
      <c r="B106" s="16"/>
      <c r="C106" s="46"/>
      <c r="D106" s="46"/>
      <c r="E106" s="46"/>
      <c r="F106" s="81"/>
      <c r="G106" s="80" t="s">
        <v>193</v>
      </c>
      <c r="H106" s="79">
        <v>2</v>
      </c>
      <c r="I106" s="80" t="s">
        <v>411</v>
      </c>
      <c r="J106" s="12">
        <v>2</v>
      </c>
    </row>
    <row r="107" spans="1:10" x14ac:dyDescent="0.25">
      <c r="A107" s="30"/>
      <c r="B107" s="16"/>
      <c r="C107" s="46"/>
      <c r="D107" s="46"/>
      <c r="E107" s="46"/>
      <c r="F107" s="81"/>
      <c r="G107" s="80" t="s">
        <v>192</v>
      </c>
      <c r="H107" s="79">
        <v>2</v>
      </c>
      <c r="I107" s="80" t="s">
        <v>405</v>
      </c>
      <c r="J107" s="12">
        <v>2</v>
      </c>
    </row>
    <row r="108" spans="1:10" ht="31.5" x14ac:dyDescent="0.25">
      <c r="A108" s="30"/>
      <c r="B108" s="16"/>
      <c r="C108" s="46"/>
      <c r="D108" s="46"/>
      <c r="E108" s="46"/>
      <c r="F108" s="81"/>
      <c r="G108" s="80" t="s">
        <v>191</v>
      </c>
      <c r="H108" s="79">
        <v>1</v>
      </c>
      <c r="I108" s="80" t="s">
        <v>404</v>
      </c>
      <c r="J108" s="12">
        <v>2</v>
      </c>
    </row>
    <row r="109" spans="1:10" ht="31.5" x14ac:dyDescent="0.25">
      <c r="A109" s="30"/>
      <c r="B109" s="16"/>
      <c r="C109" s="46"/>
      <c r="D109" s="46"/>
      <c r="E109" s="46"/>
      <c r="F109" s="81"/>
      <c r="G109" s="80" t="s">
        <v>190</v>
      </c>
      <c r="H109" s="79">
        <v>1</v>
      </c>
      <c r="I109" s="80" t="s">
        <v>403</v>
      </c>
      <c r="J109" s="12">
        <v>2</v>
      </c>
    </row>
    <row r="110" spans="1:10" x14ac:dyDescent="0.25">
      <c r="A110" s="30"/>
      <c r="B110" s="16"/>
      <c r="C110" s="46"/>
      <c r="D110" s="46"/>
      <c r="E110" s="46"/>
      <c r="F110" s="81"/>
      <c r="G110" s="80" t="s">
        <v>189</v>
      </c>
      <c r="H110" s="79">
        <v>1</v>
      </c>
      <c r="I110" s="78" t="s">
        <v>402</v>
      </c>
      <c r="J110" s="77">
        <v>2</v>
      </c>
    </row>
    <row r="111" spans="1:10" x14ac:dyDescent="0.25">
      <c r="A111" s="30"/>
      <c r="B111" s="16"/>
      <c r="C111" s="46"/>
      <c r="D111" s="46"/>
      <c r="E111" s="46"/>
      <c r="F111" s="81"/>
      <c r="G111" s="80" t="s">
        <v>188</v>
      </c>
      <c r="H111" s="79">
        <v>1</v>
      </c>
      <c r="I111" s="78"/>
      <c r="J111" s="77"/>
    </row>
    <row r="112" spans="1:10" ht="15.75" customHeight="1" x14ac:dyDescent="0.25">
      <c r="A112" s="30"/>
      <c r="B112" s="16"/>
      <c r="C112" s="46"/>
      <c r="D112" s="46"/>
      <c r="E112" s="46"/>
      <c r="F112" s="81"/>
      <c r="G112" s="83" t="s">
        <v>391</v>
      </c>
      <c r="H112" s="82"/>
      <c r="I112" s="78"/>
      <c r="J112" s="77"/>
    </row>
    <row r="113" spans="1:10" x14ac:dyDescent="0.25">
      <c r="A113" s="30"/>
      <c r="B113" s="16"/>
      <c r="C113" s="46"/>
      <c r="D113" s="46"/>
      <c r="E113" s="46"/>
      <c r="F113" s="81"/>
      <c r="G113" s="80" t="s">
        <v>139</v>
      </c>
      <c r="H113" s="79">
        <v>2</v>
      </c>
      <c r="I113" s="78"/>
      <c r="J113" s="77"/>
    </row>
    <row r="114" spans="1:10" x14ac:dyDescent="0.25">
      <c r="A114" s="30"/>
      <c r="B114" s="16"/>
      <c r="C114" s="46"/>
      <c r="D114" s="46"/>
      <c r="E114" s="46"/>
      <c r="F114" s="81"/>
      <c r="G114" s="80" t="s">
        <v>181</v>
      </c>
      <c r="H114" s="79">
        <v>2</v>
      </c>
      <c r="I114" s="78"/>
      <c r="J114" s="77"/>
    </row>
    <row r="115" spans="1:10" x14ac:dyDescent="0.25">
      <c r="A115" s="30"/>
      <c r="B115" s="16"/>
      <c r="C115" s="46"/>
      <c r="D115" s="46"/>
      <c r="E115" s="46"/>
      <c r="F115" s="81"/>
      <c r="G115" s="80" t="s">
        <v>138</v>
      </c>
      <c r="H115" s="79">
        <v>2</v>
      </c>
      <c r="I115" s="78"/>
      <c r="J115" s="77"/>
    </row>
    <row r="116" spans="1:10" x14ac:dyDescent="0.25">
      <c r="A116" s="30"/>
      <c r="B116" s="16"/>
      <c r="C116" s="46"/>
      <c r="D116" s="46"/>
      <c r="E116" s="46"/>
      <c r="F116" s="81"/>
      <c r="G116" s="80" t="s">
        <v>180</v>
      </c>
      <c r="H116" s="79">
        <v>2</v>
      </c>
      <c r="I116" s="78"/>
      <c r="J116" s="77"/>
    </row>
    <row r="117" spans="1:10" x14ac:dyDescent="0.25">
      <c r="A117" s="30"/>
      <c r="B117" s="16"/>
      <c r="C117" s="46"/>
      <c r="D117" s="46"/>
      <c r="E117" s="46"/>
      <c r="F117" s="81"/>
      <c r="G117" s="80" t="s">
        <v>137</v>
      </c>
      <c r="H117" s="79">
        <v>2</v>
      </c>
      <c r="I117" s="78"/>
      <c r="J117" s="77"/>
    </row>
    <row r="118" spans="1:10" ht="31.5" x14ac:dyDescent="0.25">
      <c r="A118" s="30"/>
      <c r="B118" s="16"/>
      <c r="C118" s="46"/>
      <c r="D118" s="46"/>
      <c r="E118" s="46"/>
      <c r="F118" s="81"/>
      <c r="G118" s="80" t="s">
        <v>179</v>
      </c>
      <c r="H118" s="79">
        <v>2</v>
      </c>
      <c r="I118" s="78"/>
      <c r="J118" s="77"/>
    </row>
    <row r="119" spans="1:10" ht="16.5" thickBot="1" x14ac:dyDescent="0.3">
      <c r="A119" s="30"/>
      <c r="B119" s="16"/>
      <c r="C119" s="45"/>
      <c r="D119" s="45"/>
      <c r="E119" s="45"/>
      <c r="F119" s="76"/>
      <c r="G119" s="74" t="s">
        <v>8</v>
      </c>
      <c r="H119" s="75">
        <f>SUM(H113:H118,H106:H111,H104)</f>
        <v>22</v>
      </c>
      <c r="I119" s="74" t="s">
        <v>8</v>
      </c>
      <c r="J119" s="73">
        <f>SUM(J106:J118,J104)</f>
        <v>12</v>
      </c>
    </row>
    <row r="120" spans="1:10" ht="74.45" customHeight="1" thickBot="1" x14ac:dyDescent="0.3">
      <c r="A120" s="31"/>
      <c r="B120" s="17"/>
      <c r="C120" s="72" t="s">
        <v>420</v>
      </c>
      <c r="D120" s="24"/>
      <c r="E120" s="24"/>
      <c r="F120" s="24"/>
      <c r="G120" s="70"/>
      <c r="H120" s="71"/>
      <c r="I120" s="70"/>
      <c r="J120" s="69"/>
    </row>
    <row r="121" spans="1:10" ht="16.5" customHeight="1" x14ac:dyDescent="0.25">
      <c r="A121" s="29">
        <v>11</v>
      </c>
      <c r="B121" s="15" t="s">
        <v>419</v>
      </c>
      <c r="C121" s="47" t="s">
        <v>418</v>
      </c>
      <c r="D121" s="47" t="s">
        <v>417</v>
      </c>
      <c r="E121" s="47" t="s">
        <v>416</v>
      </c>
      <c r="F121" s="86" t="s">
        <v>415</v>
      </c>
      <c r="G121" s="85" t="s">
        <v>395</v>
      </c>
      <c r="H121" s="18"/>
      <c r="I121" s="85" t="s">
        <v>414</v>
      </c>
      <c r="J121" s="84"/>
    </row>
    <row r="122" spans="1:10" ht="31.5" x14ac:dyDescent="0.25">
      <c r="A122" s="30"/>
      <c r="B122" s="16"/>
      <c r="C122" s="46"/>
      <c r="D122" s="46"/>
      <c r="E122" s="46"/>
      <c r="F122" s="81"/>
      <c r="G122" s="80" t="s">
        <v>196</v>
      </c>
      <c r="H122" s="79">
        <v>2</v>
      </c>
      <c r="I122" s="80" t="s">
        <v>355</v>
      </c>
      <c r="J122" s="12">
        <v>2</v>
      </c>
    </row>
    <row r="123" spans="1:10" ht="15.75" customHeight="1" x14ac:dyDescent="0.25">
      <c r="A123" s="30"/>
      <c r="B123" s="16"/>
      <c r="C123" s="46"/>
      <c r="D123" s="46"/>
      <c r="E123" s="46"/>
      <c r="F123" s="81"/>
      <c r="G123" s="83" t="s">
        <v>413</v>
      </c>
      <c r="H123" s="82"/>
      <c r="I123" s="83" t="s">
        <v>412</v>
      </c>
      <c r="J123" s="87"/>
    </row>
    <row r="124" spans="1:10" x14ac:dyDescent="0.25">
      <c r="A124" s="30"/>
      <c r="B124" s="16"/>
      <c r="C124" s="46"/>
      <c r="D124" s="46"/>
      <c r="E124" s="46"/>
      <c r="F124" s="81"/>
      <c r="G124" s="80" t="s">
        <v>193</v>
      </c>
      <c r="H124" s="79">
        <v>1</v>
      </c>
      <c r="I124" s="80" t="s">
        <v>411</v>
      </c>
      <c r="J124" s="12">
        <v>5</v>
      </c>
    </row>
    <row r="125" spans="1:10" x14ac:dyDescent="0.25">
      <c r="A125" s="30"/>
      <c r="B125" s="16"/>
      <c r="C125" s="46"/>
      <c r="D125" s="46"/>
      <c r="E125" s="46"/>
      <c r="F125" s="81"/>
      <c r="G125" s="80" t="s">
        <v>192</v>
      </c>
      <c r="H125" s="79">
        <v>1</v>
      </c>
      <c r="I125" s="80" t="s">
        <v>405</v>
      </c>
      <c r="J125" s="12">
        <v>5</v>
      </c>
    </row>
    <row r="126" spans="1:10" ht="31.5" x14ac:dyDescent="0.25">
      <c r="A126" s="30"/>
      <c r="B126" s="16"/>
      <c r="C126" s="46"/>
      <c r="D126" s="46"/>
      <c r="E126" s="46"/>
      <c r="F126" s="81"/>
      <c r="G126" s="80" t="s">
        <v>191</v>
      </c>
      <c r="H126" s="79">
        <v>1</v>
      </c>
      <c r="I126" s="80" t="s">
        <v>404</v>
      </c>
      <c r="J126" s="12">
        <v>5</v>
      </c>
    </row>
    <row r="127" spans="1:10" ht="31.5" x14ac:dyDescent="0.25">
      <c r="A127" s="30"/>
      <c r="B127" s="16"/>
      <c r="C127" s="46"/>
      <c r="D127" s="46"/>
      <c r="E127" s="46"/>
      <c r="F127" s="81"/>
      <c r="G127" s="80" t="s">
        <v>190</v>
      </c>
      <c r="H127" s="79">
        <v>1</v>
      </c>
      <c r="I127" s="80" t="s">
        <v>403</v>
      </c>
      <c r="J127" s="12">
        <v>4</v>
      </c>
    </row>
    <row r="128" spans="1:10" x14ac:dyDescent="0.25">
      <c r="A128" s="30"/>
      <c r="B128" s="16"/>
      <c r="C128" s="46"/>
      <c r="D128" s="46"/>
      <c r="E128" s="46"/>
      <c r="F128" s="81"/>
      <c r="G128" s="80" t="s">
        <v>189</v>
      </c>
      <c r="H128" s="79">
        <v>1</v>
      </c>
      <c r="I128" s="78" t="s">
        <v>402</v>
      </c>
      <c r="J128" s="77">
        <v>2</v>
      </c>
    </row>
    <row r="129" spans="1:10" x14ac:dyDescent="0.25">
      <c r="A129" s="30"/>
      <c r="B129" s="16"/>
      <c r="C129" s="46"/>
      <c r="D129" s="46"/>
      <c r="E129" s="46"/>
      <c r="F129" s="81"/>
      <c r="G129" s="80" t="s">
        <v>188</v>
      </c>
      <c r="H129" s="79">
        <v>1</v>
      </c>
      <c r="I129" s="78"/>
      <c r="J129" s="77"/>
    </row>
    <row r="130" spans="1:10" ht="15.75" customHeight="1" x14ac:dyDescent="0.25">
      <c r="A130" s="30"/>
      <c r="B130" s="16"/>
      <c r="C130" s="46"/>
      <c r="D130" s="46"/>
      <c r="E130" s="46"/>
      <c r="F130" s="81"/>
      <c r="G130" s="83" t="s">
        <v>391</v>
      </c>
      <c r="H130" s="82"/>
      <c r="I130" s="78"/>
      <c r="J130" s="77"/>
    </row>
    <row r="131" spans="1:10" x14ac:dyDescent="0.25">
      <c r="A131" s="30"/>
      <c r="B131" s="16"/>
      <c r="C131" s="46"/>
      <c r="D131" s="46"/>
      <c r="E131" s="46"/>
      <c r="F131" s="81"/>
      <c r="G131" s="80" t="s">
        <v>139</v>
      </c>
      <c r="H131" s="79">
        <v>2</v>
      </c>
      <c r="I131" s="78"/>
      <c r="J131" s="77"/>
    </row>
    <row r="132" spans="1:10" x14ac:dyDescent="0.25">
      <c r="A132" s="30"/>
      <c r="B132" s="16"/>
      <c r="C132" s="46"/>
      <c r="D132" s="46"/>
      <c r="E132" s="46"/>
      <c r="F132" s="81"/>
      <c r="G132" s="80" t="s">
        <v>181</v>
      </c>
      <c r="H132" s="79">
        <v>2</v>
      </c>
      <c r="I132" s="78"/>
      <c r="J132" s="77"/>
    </row>
    <row r="133" spans="1:10" x14ac:dyDescent="0.25">
      <c r="A133" s="30"/>
      <c r="B133" s="16"/>
      <c r="C133" s="46"/>
      <c r="D133" s="46"/>
      <c r="E133" s="46"/>
      <c r="F133" s="81"/>
      <c r="G133" s="80" t="s">
        <v>138</v>
      </c>
      <c r="H133" s="79">
        <v>2</v>
      </c>
      <c r="I133" s="78"/>
      <c r="J133" s="77"/>
    </row>
    <row r="134" spans="1:10" x14ac:dyDescent="0.25">
      <c r="A134" s="30"/>
      <c r="B134" s="16"/>
      <c r="C134" s="46"/>
      <c r="D134" s="46"/>
      <c r="E134" s="46"/>
      <c r="F134" s="81"/>
      <c r="G134" s="80" t="s">
        <v>180</v>
      </c>
      <c r="H134" s="79">
        <v>2</v>
      </c>
      <c r="I134" s="78"/>
      <c r="J134" s="77"/>
    </row>
    <row r="135" spans="1:10" x14ac:dyDescent="0.25">
      <c r="A135" s="30"/>
      <c r="B135" s="16"/>
      <c r="C135" s="46"/>
      <c r="D135" s="46"/>
      <c r="E135" s="46"/>
      <c r="F135" s="81"/>
      <c r="G135" s="80" t="s">
        <v>137</v>
      </c>
      <c r="H135" s="79">
        <v>2</v>
      </c>
      <c r="I135" s="78"/>
      <c r="J135" s="77"/>
    </row>
    <row r="136" spans="1:10" ht="31.5" x14ac:dyDescent="0.25">
      <c r="A136" s="30"/>
      <c r="B136" s="16"/>
      <c r="C136" s="46"/>
      <c r="D136" s="46"/>
      <c r="E136" s="46"/>
      <c r="F136" s="81"/>
      <c r="G136" s="80" t="s">
        <v>179</v>
      </c>
      <c r="H136" s="79">
        <v>2</v>
      </c>
      <c r="I136" s="78"/>
      <c r="J136" s="77"/>
    </row>
    <row r="137" spans="1:10" ht="16.5" thickBot="1" x14ac:dyDescent="0.3">
      <c r="A137" s="30"/>
      <c r="B137" s="16"/>
      <c r="C137" s="45"/>
      <c r="D137" s="45"/>
      <c r="E137" s="45"/>
      <c r="F137" s="76"/>
      <c r="G137" s="74" t="s">
        <v>8</v>
      </c>
      <c r="H137" s="75">
        <f>SUM(H131:H136,H124:H129,H122)</f>
        <v>20</v>
      </c>
      <c r="I137" s="74" t="s">
        <v>8</v>
      </c>
      <c r="J137" s="73">
        <f>SUM(J124:J136,J122)</f>
        <v>23</v>
      </c>
    </row>
    <row r="138" spans="1:10" ht="109.9" customHeight="1" thickBot="1" x14ac:dyDescent="0.3">
      <c r="A138" s="31"/>
      <c r="B138" s="17"/>
      <c r="C138" s="72" t="s">
        <v>410</v>
      </c>
      <c r="D138" s="24"/>
      <c r="E138" s="24"/>
      <c r="F138" s="24"/>
      <c r="G138" s="70"/>
      <c r="H138" s="71"/>
      <c r="I138" s="70"/>
      <c r="J138" s="69"/>
    </row>
    <row r="139" spans="1:10" ht="16.5" customHeight="1" x14ac:dyDescent="0.25">
      <c r="A139" s="29">
        <v>12</v>
      </c>
      <c r="B139" s="15" t="s">
        <v>379</v>
      </c>
      <c r="C139" s="47" t="s">
        <v>409</v>
      </c>
      <c r="D139" s="47" t="s">
        <v>408</v>
      </c>
      <c r="E139" s="47" t="s">
        <v>407</v>
      </c>
      <c r="F139" s="86" t="s">
        <v>406</v>
      </c>
      <c r="G139" s="85" t="s">
        <v>194</v>
      </c>
      <c r="H139" s="18"/>
      <c r="I139" s="85" t="s">
        <v>395</v>
      </c>
      <c r="J139" s="84"/>
    </row>
    <row r="140" spans="1:10" x14ac:dyDescent="0.25">
      <c r="A140" s="30"/>
      <c r="B140" s="16"/>
      <c r="C140" s="46"/>
      <c r="D140" s="46"/>
      <c r="E140" s="46"/>
      <c r="F140" s="81"/>
      <c r="G140" s="80" t="s">
        <v>193</v>
      </c>
      <c r="H140" s="79">
        <v>3</v>
      </c>
      <c r="I140" s="80" t="s">
        <v>405</v>
      </c>
      <c r="J140" s="12">
        <v>6</v>
      </c>
    </row>
    <row r="141" spans="1:10" ht="31.5" x14ac:dyDescent="0.25">
      <c r="A141" s="30"/>
      <c r="B141" s="16"/>
      <c r="C141" s="46"/>
      <c r="D141" s="46"/>
      <c r="E141" s="46"/>
      <c r="F141" s="81"/>
      <c r="G141" s="80" t="s">
        <v>192</v>
      </c>
      <c r="H141" s="79">
        <v>2</v>
      </c>
      <c r="I141" s="80" t="s">
        <v>404</v>
      </c>
      <c r="J141" s="12">
        <v>2</v>
      </c>
    </row>
    <row r="142" spans="1:10" ht="31.5" x14ac:dyDescent="0.25">
      <c r="A142" s="30"/>
      <c r="B142" s="16"/>
      <c r="C142" s="46"/>
      <c r="D142" s="46"/>
      <c r="E142" s="46"/>
      <c r="F142" s="81"/>
      <c r="G142" s="80" t="s">
        <v>191</v>
      </c>
      <c r="H142" s="79">
        <v>1</v>
      </c>
      <c r="I142" s="80" t="s">
        <v>403</v>
      </c>
      <c r="J142" s="12">
        <v>2</v>
      </c>
    </row>
    <row r="143" spans="1:10" x14ac:dyDescent="0.25">
      <c r="A143" s="30"/>
      <c r="B143" s="16"/>
      <c r="C143" s="46"/>
      <c r="D143" s="46"/>
      <c r="E143" s="46"/>
      <c r="F143" s="81"/>
      <c r="G143" s="80" t="s">
        <v>190</v>
      </c>
      <c r="H143" s="79">
        <v>1</v>
      </c>
      <c r="I143" s="78" t="s">
        <v>402</v>
      </c>
      <c r="J143" s="77">
        <v>2</v>
      </c>
    </row>
    <row r="144" spans="1:10" x14ac:dyDescent="0.25">
      <c r="A144" s="30"/>
      <c r="B144" s="16"/>
      <c r="C144" s="46"/>
      <c r="D144" s="46"/>
      <c r="E144" s="46"/>
      <c r="F144" s="81"/>
      <c r="G144" s="80" t="s">
        <v>189</v>
      </c>
      <c r="H144" s="79">
        <v>1</v>
      </c>
      <c r="I144" s="78"/>
      <c r="J144" s="77"/>
    </row>
    <row r="145" spans="1:10" ht="93.75" customHeight="1" thickBot="1" x14ac:dyDescent="0.3">
      <c r="A145" s="30"/>
      <c r="B145" s="16"/>
      <c r="C145" s="45"/>
      <c r="D145" s="45"/>
      <c r="E145" s="45"/>
      <c r="F145" s="76"/>
      <c r="G145" s="74" t="s">
        <v>8</v>
      </c>
      <c r="H145" s="75">
        <f>SUM(H140:H144)</f>
        <v>8</v>
      </c>
      <c r="I145" s="74" t="s">
        <v>8</v>
      </c>
      <c r="J145" s="73">
        <f>SUM(J140:J144)</f>
        <v>12</v>
      </c>
    </row>
    <row r="146" spans="1:10" ht="94.9" customHeight="1" thickBot="1" x14ac:dyDescent="0.3">
      <c r="A146" s="31"/>
      <c r="B146" s="17"/>
      <c r="C146" s="72" t="s">
        <v>401</v>
      </c>
      <c r="D146" s="24"/>
      <c r="E146" s="24"/>
      <c r="F146" s="24"/>
      <c r="G146" s="70"/>
      <c r="H146" s="71"/>
      <c r="I146" s="70"/>
      <c r="J146" s="69"/>
    </row>
    <row r="147" spans="1:10" ht="16.5" customHeight="1" x14ac:dyDescent="0.25">
      <c r="A147" s="29">
        <v>13</v>
      </c>
      <c r="B147" s="15" t="s">
        <v>400</v>
      </c>
      <c r="C147" s="47" t="s">
        <v>399</v>
      </c>
      <c r="D147" s="47" t="s">
        <v>398</v>
      </c>
      <c r="E147" s="47" t="s">
        <v>397</v>
      </c>
      <c r="F147" s="86" t="s">
        <v>396</v>
      </c>
      <c r="G147" s="85" t="s">
        <v>395</v>
      </c>
      <c r="H147" s="18"/>
      <c r="I147" s="85" t="s">
        <v>394</v>
      </c>
      <c r="J147" s="84"/>
    </row>
    <row r="148" spans="1:10" x14ac:dyDescent="0.25">
      <c r="A148" s="30"/>
      <c r="B148" s="16"/>
      <c r="C148" s="46"/>
      <c r="D148" s="46"/>
      <c r="E148" s="46"/>
      <c r="F148" s="81"/>
      <c r="G148" s="80" t="s">
        <v>155</v>
      </c>
      <c r="H148" s="79">
        <v>10</v>
      </c>
      <c r="I148" s="78" t="s">
        <v>393</v>
      </c>
      <c r="J148" s="77">
        <v>5</v>
      </c>
    </row>
    <row r="149" spans="1:10" ht="15.75" customHeight="1" x14ac:dyDescent="0.25">
      <c r="A149" s="30"/>
      <c r="B149" s="16"/>
      <c r="C149" s="46"/>
      <c r="D149" s="46"/>
      <c r="E149" s="46"/>
      <c r="F149" s="81"/>
      <c r="G149" s="83" t="s">
        <v>392</v>
      </c>
      <c r="H149" s="82"/>
      <c r="I149" s="78"/>
      <c r="J149" s="77"/>
    </row>
    <row r="150" spans="1:10" ht="31.5" x14ac:dyDescent="0.25">
      <c r="A150" s="30"/>
      <c r="B150" s="16"/>
      <c r="C150" s="46"/>
      <c r="D150" s="46"/>
      <c r="E150" s="46"/>
      <c r="F150" s="81"/>
      <c r="G150" s="80" t="s">
        <v>154</v>
      </c>
      <c r="H150" s="79">
        <v>5</v>
      </c>
      <c r="I150" s="78"/>
      <c r="J150" s="77"/>
    </row>
    <row r="151" spans="1:10" ht="31.5" x14ac:dyDescent="0.25">
      <c r="A151" s="30"/>
      <c r="B151" s="16"/>
      <c r="C151" s="46"/>
      <c r="D151" s="46"/>
      <c r="E151" s="46"/>
      <c r="F151" s="81"/>
      <c r="G151" s="80" t="s">
        <v>126</v>
      </c>
      <c r="H151" s="79">
        <v>5</v>
      </c>
      <c r="I151" s="78"/>
      <c r="J151" s="77"/>
    </row>
    <row r="152" spans="1:10" ht="15.75" customHeight="1" x14ac:dyDescent="0.25">
      <c r="A152" s="30"/>
      <c r="B152" s="16"/>
      <c r="C152" s="46"/>
      <c r="D152" s="46"/>
      <c r="E152" s="46"/>
      <c r="F152" s="81"/>
      <c r="G152" s="83" t="s">
        <v>391</v>
      </c>
      <c r="H152" s="82"/>
      <c r="I152" s="78"/>
      <c r="J152" s="77"/>
    </row>
    <row r="153" spans="1:10" x14ac:dyDescent="0.25">
      <c r="A153" s="30"/>
      <c r="B153" s="16"/>
      <c r="C153" s="46"/>
      <c r="D153" s="46"/>
      <c r="E153" s="46"/>
      <c r="F153" s="81"/>
      <c r="G153" s="80" t="s">
        <v>139</v>
      </c>
      <c r="H153" s="79">
        <v>2</v>
      </c>
      <c r="I153" s="78"/>
      <c r="J153" s="77"/>
    </row>
    <row r="154" spans="1:10" x14ac:dyDescent="0.25">
      <c r="A154" s="30"/>
      <c r="B154" s="16"/>
      <c r="C154" s="46"/>
      <c r="D154" s="46"/>
      <c r="E154" s="46"/>
      <c r="F154" s="81"/>
      <c r="G154" s="80" t="s">
        <v>181</v>
      </c>
      <c r="H154" s="79">
        <v>2</v>
      </c>
      <c r="I154" s="78"/>
      <c r="J154" s="77"/>
    </row>
    <row r="155" spans="1:10" x14ac:dyDescent="0.25">
      <c r="A155" s="30"/>
      <c r="B155" s="16"/>
      <c r="C155" s="46"/>
      <c r="D155" s="46"/>
      <c r="E155" s="46"/>
      <c r="F155" s="81"/>
      <c r="G155" s="80" t="s">
        <v>138</v>
      </c>
      <c r="H155" s="79">
        <v>2</v>
      </c>
      <c r="I155" s="78"/>
      <c r="J155" s="77"/>
    </row>
    <row r="156" spans="1:10" x14ac:dyDescent="0.25">
      <c r="A156" s="30"/>
      <c r="B156" s="16"/>
      <c r="C156" s="46"/>
      <c r="D156" s="46"/>
      <c r="E156" s="46"/>
      <c r="F156" s="81"/>
      <c r="G156" s="80" t="s">
        <v>180</v>
      </c>
      <c r="H156" s="79">
        <v>2</v>
      </c>
      <c r="I156" s="78"/>
      <c r="J156" s="77"/>
    </row>
    <row r="157" spans="1:10" x14ac:dyDescent="0.25">
      <c r="A157" s="30"/>
      <c r="B157" s="16"/>
      <c r="C157" s="46"/>
      <c r="D157" s="46"/>
      <c r="E157" s="46"/>
      <c r="F157" s="81"/>
      <c r="G157" s="80" t="s">
        <v>137</v>
      </c>
      <c r="H157" s="79">
        <v>2</v>
      </c>
      <c r="I157" s="78"/>
      <c r="J157" s="77"/>
    </row>
    <row r="158" spans="1:10" ht="31.5" x14ac:dyDescent="0.25">
      <c r="A158" s="30"/>
      <c r="B158" s="16"/>
      <c r="C158" s="46"/>
      <c r="D158" s="46"/>
      <c r="E158" s="46"/>
      <c r="F158" s="81"/>
      <c r="G158" s="80" t="s">
        <v>179</v>
      </c>
      <c r="H158" s="79">
        <v>2</v>
      </c>
      <c r="I158" s="78"/>
      <c r="J158" s="77"/>
    </row>
    <row r="159" spans="1:10" ht="16.5" thickBot="1" x14ac:dyDescent="0.3">
      <c r="A159" s="30"/>
      <c r="B159" s="16"/>
      <c r="C159" s="45"/>
      <c r="D159" s="45"/>
      <c r="E159" s="45"/>
      <c r="F159" s="76"/>
      <c r="G159" s="74" t="s">
        <v>8</v>
      </c>
      <c r="H159" s="75">
        <f>SUM(H153:H158,H150:H151,H148)</f>
        <v>32</v>
      </c>
      <c r="I159" s="74" t="s">
        <v>8</v>
      </c>
      <c r="J159" s="73">
        <f>SUM(J148)</f>
        <v>5</v>
      </c>
    </row>
    <row r="160" spans="1:10" ht="94.5" customHeight="1" thickBot="1" x14ac:dyDescent="0.3">
      <c r="A160" s="31"/>
      <c r="B160" s="17"/>
      <c r="C160" s="72" t="s">
        <v>390</v>
      </c>
      <c r="D160" s="24"/>
      <c r="E160" s="24"/>
      <c r="F160" s="24"/>
      <c r="G160" s="70"/>
      <c r="H160" s="71"/>
      <c r="I160" s="70"/>
      <c r="J160" s="69"/>
    </row>
    <row r="161" spans="1:10" ht="16.5" customHeight="1" x14ac:dyDescent="0.25">
      <c r="A161" s="29">
        <v>14</v>
      </c>
      <c r="B161" s="15" t="s">
        <v>379</v>
      </c>
      <c r="C161" s="47" t="s">
        <v>389</v>
      </c>
      <c r="D161" s="47" t="s">
        <v>388</v>
      </c>
      <c r="E161" s="47" t="s">
        <v>387</v>
      </c>
      <c r="F161" s="86" t="s">
        <v>386</v>
      </c>
      <c r="G161" s="85" t="s">
        <v>385</v>
      </c>
      <c r="H161" s="18"/>
      <c r="I161" s="85" t="s">
        <v>384</v>
      </c>
      <c r="J161" s="84"/>
    </row>
    <row r="162" spans="1:10" x14ac:dyDescent="0.25">
      <c r="A162" s="30"/>
      <c r="B162" s="16"/>
      <c r="C162" s="46"/>
      <c r="D162" s="46"/>
      <c r="E162" s="46"/>
      <c r="F162" s="81"/>
      <c r="G162" s="80" t="s">
        <v>223</v>
      </c>
      <c r="H162" s="79">
        <v>1</v>
      </c>
      <c r="I162" s="80" t="s">
        <v>383</v>
      </c>
      <c r="J162" s="12">
        <v>1</v>
      </c>
    </row>
    <row r="163" spans="1:10" x14ac:dyDescent="0.25">
      <c r="A163" s="30"/>
      <c r="B163" s="16"/>
      <c r="C163" s="46"/>
      <c r="D163" s="46"/>
      <c r="E163" s="46"/>
      <c r="F163" s="81"/>
      <c r="G163" s="80" t="s">
        <v>222</v>
      </c>
      <c r="H163" s="79">
        <v>1</v>
      </c>
      <c r="I163" s="83" t="s">
        <v>382</v>
      </c>
      <c r="J163" s="87"/>
    </row>
    <row r="164" spans="1:10" x14ac:dyDescent="0.25">
      <c r="A164" s="30"/>
      <c r="B164" s="16"/>
      <c r="C164" s="46"/>
      <c r="D164" s="46"/>
      <c r="E164" s="46"/>
      <c r="F164" s="81"/>
      <c r="G164" s="80" t="s">
        <v>221</v>
      </c>
      <c r="H164" s="79">
        <v>1</v>
      </c>
      <c r="I164" s="78" t="s">
        <v>381</v>
      </c>
      <c r="J164" s="77">
        <v>1</v>
      </c>
    </row>
    <row r="165" spans="1:10" x14ac:dyDescent="0.25">
      <c r="A165" s="30"/>
      <c r="B165" s="16"/>
      <c r="C165" s="46"/>
      <c r="D165" s="46"/>
      <c r="E165" s="46"/>
      <c r="F165" s="81"/>
      <c r="G165" s="80" t="s">
        <v>220</v>
      </c>
      <c r="H165" s="79">
        <v>1</v>
      </c>
      <c r="I165" s="78"/>
      <c r="J165" s="77"/>
    </row>
    <row r="166" spans="1:10" x14ac:dyDescent="0.25">
      <c r="A166" s="30"/>
      <c r="B166" s="16"/>
      <c r="C166" s="46"/>
      <c r="D166" s="46"/>
      <c r="E166" s="46"/>
      <c r="F166" s="81"/>
      <c r="G166" s="80" t="s">
        <v>219</v>
      </c>
      <c r="H166" s="79">
        <v>1</v>
      </c>
      <c r="I166" s="78"/>
      <c r="J166" s="77"/>
    </row>
    <row r="167" spans="1:10" ht="48.75" customHeight="1" thickBot="1" x14ac:dyDescent="0.3">
      <c r="A167" s="30"/>
      <c r="B167" s="16"/>
      <c r="C167" s="45"/>
      <c r="D167" s="45"/>
      <c r="E167" s="45"/>
      <c r="F167" s="76"/>
      <c r="G167" s="74" t="s">
        <v>8</v>
      </c>
      <c r="H167" s="75">
        <f>SUM(H162:H166)</f>
        <v>5</v>
      </c>
      <c r="I167" s="74" t="s">
        <v>8</v>
      </c>
      <c r="J167" s="73">
        <f>SUM(J164,J162)</f>
        <v>2</v>
      </c>
    </row>
    <row r="168" spans="1:10" ht="91.9" customHeight="1" thickBot="1" x14ac:dyDescent="0.3">
      <c r="A168" s="31"/>
      <c r="B168" s="17"/>
      <c r="C168" s="72" t="s">
        <v>380</v>
      </c>
      <c r="D168" s="24"/>
      <c r="E168" s="24"/>
      <c r="F168" s="24"/>
      <c r="G168" s="70"/>
      <c r="H168" s="71"/>
      <c r="I168" s="70"/>
      <c r="J168" s="69"/>
    </row>
    <row r="169" spans="1:10" ht="16.5" customHeight="1" x14ac:dyDescent="0.25">
      <c r="A169" s="29">
        <v>15</v>
      </c>
      <c r="B169" s="15" t="s">
        <v>379</v>
      </c>
      <c r="C169" s="47" t="s">
        <v>378</v>
      </c>
      <c r="D169" s="47" t="s">
        <v>377</v>
      </c>
      <c r="E169" s="47" t="s">
        <v>376</v>
      </c>
      <c r="F169" s="86" t="s">
        <v>375</v>
      </c>
      <c r="G169" s="85" t="s">
        <v>256</v>
      </c>
      <c r="H169" s="18"/>
      <c r="I169" s="85" t="s">
        <v>374</v>
      </c>
      <c r="J169" s="84"/>
    </row>
    <row r="170" spans="1:10" x14ac:dyDescent="0.25">
      <c r="A170" s="30"/>
      <c r="B170" s="16"/>
      <c r="C170" s="46"/>
      <c r="D170" s="46"/>
      <c r="E170" s="46"/>
      <c r="F170" s="81"/>
      <c r="G170" s="80" t="s">
        <v>255</v>
      </c>
      <c r="H170" s="79">
        <v>5</v>
      </c>
      <c r="I170" s="78" t="s">
        <v>373</v>
      </c>
      <c r="J170" s="77">
        <v>5</v>
      </c>
    </row>
    <row r="171" spans="1:10" ht="15.75" customHeight="1" x14ac:dyDescent="0.25">
      <c r="A171" s="30"/>
      <c r="B171" s="16"/>
      <c r="C171" s="46"/>
      <c r="D171" s="46"/>
      <c r="E171" s="46"/>
      <c r="F171" s="81"/>
      <c r="G171" s="83" t="s">
        <v>253</v>
      </c>
      <c r="H171" s="82"/>
      <c r="I171" s="78"/>
      <c r="J171" s="77"/>
    </row>
    <row r="172" spans="1:10" x14ac:dyDescent="0.25">
      <c r="A172" s="30"/>
      <c r="B172" s="16"/>
      <c r="C172" s="46"/>
      <c r="D172" s="46"/>
      <c r="E172" s="46"/>
      <c r="F172" s="81"/>
      <c r="G172" s="80" t="s">
        <v>252</v>
      </c>
      <c r="H172" s="79">
        <v>5</v>
      </c>
      <c r="I172" s="78"/>
      <c r="J172" s="77"/>
    </row>
    <row r="173" spans="1:10" x14ac:dyDescent="0.25">
      <c r="A173" s="30"/>
      <c r="B173" s="16"/>
      <c r="C173" s="46"/>
      <c r="D173" s="46"/>
      <c r="E173" s="46"/>
      <c r="F173" s="81"/>
      <c r="G173" s="80" t="s">
        <v>251</v>
      </c>
      <c r="H173" s="79">
        <v>5</v>
      </c>
      <c r="I173" s="78"/>
      <c r="J173" s="77"/>
    </row>
    <row r="174" spans="1:10" ht="54.75" customHeight="1" thickBot="1" x14ac:dyDescent="0.3">
      <c r="A174" s="30"/>
      <c r="B174" s="16"/>
      <c r="C174" s="45"/>
      <c r="D174" s="45"/>
      <c r="E174" s="45"/>
      <c r="F174" s="76"/>
      <c r="G174" s="74" t="s">
        <v>8</v>
      </c>
      <c r="H174" s="75">
        <f>SUM(H172:H173,H170)</f>
        <v>15</v>
      </c>
      <c r="I174" s="74" t="s">
        <v>8</v>
      </c>
      <c r="J174" s="73">
        <f>SUM(J170)</f>
        <v>5</v>
      </c>
    </row>
    <row r="175" spans="1:10" ht="126" customHeight="1" thickBot="1" x14ac:dyDescent="0.3">
      <c r="A175" s="31"/>
      <c r="B175" s="17"/>
      <c r="C175" s="72" t="s">
        <v>372</v>
      </c>
      <c r="D175" s="24"/>
      <c r="E175" s="24"/>
      <c r="F175" s="24"/>
      <c r="G175" s="70"/>
      <c r="H175" s="71"/>
      <c r="I175" s="70"/>
      <c r="J175" s="69"/>
    </row>
    <row r="176" spans="1:10" ht="15.75" customHeight="1" x14ac:dyDescent="0.25">
      <c r="A176" s="29">
        <v>16</v>
      </c>
      <c r="B176" s="15" t="s">
        <v>371</v>
      </c>
      <c r="C176" s="47" t="s">
        <v>370</v>
      </c>
      <c r="D176" s="47" t="s">
        <v>369</v>
      </c>
      <c r="E176" s="47" t="s">
        <v>368</v>
      </c>
      <c r="F176" s="86" t="s">
        <v>367</v>
      </c>
      <c r="G176" s="85" t="s">
        <v>318</v>
      </c>
      <c r="H176" s="18"/>
      <c r="I176" s="85" t="s">
        <v>366</v>
      </c>
      <c r="J176" s="84"/>
    </row>
    <row r="177" spans="1:11" x14ac:dyDescent="0.25">
      <c r="A177" s="30"/>
      <c r="B177" s="16"/>
      <c r="C177" s="46"/>
      <c r="D177" s="46"/>
      <c r="E177" s="46"/>
      <c r="F177" s="81"/>
      <c r="G177" s="80" t="s">
        <v>330</v>
      </c>
      <c r="H177" s="79">
        <v>2</v>
      </c>
      <c r="I177" s="78" t="s">
        <v>365</v>
      </c>
      <c r="J177" s="77">
        <v>8</v>
      </c>
    </row>
    <row r="178" spans="1:11" x14ac:dyDescent="0.25">
      <c r="A178" s="30"/>
      <c r="B178" s="16"/>
      <c r="C178" s="46"/>
      <c r="D178" s="46"/>
      <c r="E178" s="46"/>
      <c r="F178" s="81"/>
      <c r="G178" s="80" t="s">
        <v>316</v>
      </c>
      <c r="H178" s="79">
        <v>5</v>
      </c>
      <c r="I178" s="78"/>
      <c r="J178" s="77"/>
    </row>
    <row r="179" spans="1:11" ht="78.75" customHeight="1" thickBot="1" x14ac:dyDescent="0.3">
      <c r="A179" s="30"/>
      <c r="B179" s="16"/>
      <c r="C179" s="45"/>
      <c r="D179" s="45"/>
      <c r="E179" s="45"/>
      <c r="F179" s="76"/>
      <c r="G179" s="74" t="s">
        <v>8</v>
      </c>
      <c r="H179" s="75">
        <f>SUM(H177:H178)</f>
        <v>7</v>
      </c>
      <c r="I179" s="74" t="s">
        <v>8</v>
      </c>
      <c r="J179" s="73">
        <f>SUM(J177)</f>
        <v>8</v>
      </c>
    </row>
    <row r="180" spans="1:11" ht="97.5" customHeight="1" thickBot="1" x14ac:dyDescent="0.3">
      <c r="A180" s="31"/>
      <c r="B180" s="17"/>
      <c r="C180" s="72" t="s">
        <v>364</v>
      </c>
      <c r="D180" s="24"/>
      <c r="E180" s="24"/>
      <c r="F180" s="24"/>
      <c r="G180" s="70"/>
      <c r="H180" s="71"/>
      <c r="I180" s="70"/>
      <c r="J180" s="69"/>
    </row>
    <row r="181" spans="1:11" ht="16.5" customHeight="1" x14ac:dyDescent="0.25">
      <c r="A181" s="29">
        <v>17</v>
      </c>
      <c r="B181" s="15" t="s">
        <v>363</v>
      </c>
      <c r="C181" s="47" t="s">
        <v>362</v>
      </c>
      <c r="D181" s="47" t="s">
        <v>361</v>
      </c>
      <c r="E181" s="47" t="s">
        <v>360</v>
      </c>
      <c r="F181" s="86" t="s">
        <v>359</v>
      </c>
      <c r="G181" s="85" t="s">
        <v>358</v>
      </c>
      <c r="H181" s="18"/>
      <c r="I181" s="85" t="s">
        <v>357</v>
      </c>
      <c r="J181" s="84"/>
    </row>
    <row r="182" spans="1:11" x14ac:dyDescent="0.25">
      <c r="A182" s="30"/>
      <c r="B182" s="16"/>
      <c r="C182" s="46"/>
      <c r="D182" s="46"/>
      <c r="E182" s="46"/>
      <c r="F182" s="81"/>
      <c r="G182" s="80" t="s">
        <v>356</v>
      </c>
      <c r="H182" s="79">
        <v>3</v>
      </c>
      <c r="I182" s="78" t="s">
        <v>355</v>
      </c>
      <c r="J182" s="77">
        <v>1</v>
      </c>
    </row>
    <row r="183" spans="1:11" ht="15.75" customHeight="1" x14ac:dyDescent="0.25">
      <c r="A183" s="30"/>
      <c r="B183" s="16"/>
      <c r="C183" s="46"/>
      <c r="D183" s="46"/>
      <c r="E183" s="46"/>
      <c r="F183" s="81"/>
      <c r="G183" s="83" t="s">
        <v>140</v>
      </c>
      <c r="H183" s="82"/>
      <c r="I183" s="78"/>
      <c r="J183" s="77"/>
    </row>
    <row r="184" spans="1:11" x14ac:dyDescent="0.25">
      <c r="A184" s="30"/>
      <c r="B184" s="16"/>
      <c r="C184" s="46"/>
      <c r="D184" s="46"/>
      <c r="E184" s="46"/>
      <c r="F184" s="81"/>
      <c r="G184" s="80" t="s">
        <v>139</v>
      </c>
      <c r="H184" s="79">
        <v>1</v>
      </c>
      <c r="I184" s="78"/>
      <c r="J184" s="77"/>
    </row>
    <row r="185" spans="1:11" x14ac:dyDescent="0.25">
      <c r="A185" s="30"/>
      <c r="B185" s="16"/>
      <c r="C185" s="46"/>
      <c r="D185" s="46"/>
      <c r="E185" s="46"/>
      <c r="F185" s="81"/>
      <c r="G185" s="80" t="s">
        <v>181</v>
      </c>
      <c r="H185" s="79">
        <v>1</v>
      </c>
      <c r="I185" s="78"/>
      <c r="J185" s="77"/>
    </row>
    <row r="186" spans="1:11" x14ac:dyDescent="0.25">
      <c r="A186" s="30"/>
      <c r="B186" s="16"/>
      <c r="C186" s="46"/>
      <c r="D186" s="46"/>
      <c r="E186" s="46"/>
      <c r="F186" s="81"/>
      <c r="G186" s="80" t="s">
        <v>138</v>
      </c>
      <c r="H186" s="79">
        <v>1</v>
      </c>
      <c r="I186" s="78"/>
      <c r="J186" s="77"/>
    </row>
    <row r="187" spans="1:11" x14ac:dyDescent="0.25">
      <c r="A187" s="30"/>
      <c r="B187" s="16"/>
      <c r="C187" s="46"/>
      <c r="D187" s="46"/>
      <c r="E187" s="46"/>
      <c r="F187" s="81"/>
      <c r="G187" s="80" t="s">
        <v>180</v>
      </c>
      <c r="H187" s="79">
        <v>1</v>
      </c>
      <c r="I187" s="78"/>
      <c r="J187" s="77"/>
    </row>
    <row r="188" spans="1:11" x14ac:dyDescent="0.25">
      <c r="A188" s="30"/>
      <c r="B188" s="16"/>
      <c r="C188" s="46"/>
      <c r="D188" s="46"/>
      <c r="E188" s="46"/>
      <c r="F188" s="81"/>
      <c r="G188" s="80" t="s">
        <v>137</v>
      </c>
      <c r="H188" s="79">
        <v>1</v>
      </c>
      <c r="I188" s="78"/>
      <c r="J188" s="77"/>
    </row>
    <row r="189" spans="1:11" ht="31.5" x14ac:dyDescent="0.25">
      <c r="A189" s="30"/>
      <c r="B189" s="16"/>
      <c r="C189" s="46"/>
      <c r="D189" s="46"/>
      <c r="E189" s="46"/>
      <c r="F189" s="81"/>
      <c r="G189" s="80" t="s">
        <v>179</v>
      </c>
      <c r="H189" s="79">
        <v>1</v>
      </c>
      <c r="I189" s="78"/>
      <c r="J189" s="77"/>
    </row>
    <row r="190" spans="1:11" ht="16.5" thickBot="1" x14ac:dyDescent="0.3">
      <c r="A190" s="30"/>
      <c r="B190" s="16"/>
      <c r="C190" s="45"/>
      <c r="D190" s="45"/>
      <c r="E190" s="45"/>
      <c r="F190" s="76"/>
      <c r="G190" s="74" t="s">
        <v>8</v>
      </c>
      <c r="H190" s="75">
        <f>SUM(H184:H189,H182)</f>
        <v>9</v>
      </c>
      <c r="I190" s="74" t="s">
        <v>8</v>
      </c>
      <c r="J190" s="73">
        <f>SUM(J182)</f>
        <v>1</v>
      </c>
    </row>
    <row r="191" spans="1:11" ht="114.75" customHeight="1" thickBot="1" x14ac:dyDescent="0.3">
      <c r="A191" s="31"/>
      <c r="B191" s="17"/>
      <c r="C191" s="72" t="s">
        <v>354</v>
      </c>
      <c r="D191" s="24"/>
      <c r="E191" s="24"/>
      <c r="F191" s="24"/>
      <c r="G191" s="70"/>
      <c r="H191" s="71"/>
      <c r="I191" s="70"/>
      <c r="J191" s="69"/>
    </row>
    <row r="192" spans="1:11" ht="30.75" customHeight="1" thickBot="1" x14ac:dyDescent="0.3">
      <c r="A192" s="68" t="s">
        <v>353</v>
      </c>
      <c r="B192" s="67"/>
      <c r="C192" s="67"/>
      <c r="D192" s="67"/>
      <c r="E192" s="67"/>
      <c r="F192" s="67"/>
      <c r="G192" s="66">
        <f>H190+H179+H174+H167+H159+H145+H137+H119+H101+H83+H78+H65+H59+H54+H49+H42+H28</f>
        <v>225</v>
      </c>
      <c r="H192" s="65"/>
      <c r="I192" s="64">
        <f>SUM(J190+J179+J174+J167+J159+J145+J137+J119+J101+J83+J78+J65+J59+J54+J49+J42+J28)</f>
        <v>225</v>
      </c>
      <c r="J192" s="23"/>
      <c r="K192" s="63"/>
    </row>
    <row r="193" spans="1:10" ht="323.25" customHeight="1" x14ac:dyDescent="0.25">
      <c r="A193" s="62" t="s">
        <v>9</v>
      </c>
      <c r="B193" s="61"/>
      <c r="C193" s="60" t="s">
        <v>352</v>
      </c>
      <c r="D193" s="60"/>
      <c r="E193" s="60"/>
      <c r="F193" s="60"/>
      <c r="G193" s="60"/>
      <c r="H193" s="60"/>
      <c r="I193" s="59" t="s">
        <v>347</v>
      </c>
      <c r="J193" s="58" t="s">
        <v>351</v>
      </c>
    </row>
    <row r="194" spans="1:10" ht="294" customHeight="1" x14ac:dyDescent="0.25">
      <c r="A194" s="57" t="s">
        <v>9</v>
      </c>
      <c r="B194" s="56"/>
      <c r="C194" s="55" t="s">
        <v>350</v>
      </c>
      <c r="D194" s="55"/>
      <c r="E194" s="55"/>
      <c r="F194" s="55"/>
      <c r="G194" s="55"/>
      <c r="H194" s="55"/>
      <c r="I194" s="54" t="s">
        <v>347</v>
      </c>
      <c r="J194" s="53" t="s">
        <v>349</v>
      </c>
    </row>
    <row r="195" spans="1:10" ht="329.25" customHeight="1" thickBot="1" x14ac:dyDescent="0.3">
      <c r="A195" s="52" t="s">
        <v>9</v>
      </c>
      <c r="B195" s="51"/>
      <c r="C195" s="50" t="s">
        <v>348</v>
      </c>
      <c r="D195" s="50"/>
      <c r="E195" s="50"/>
      <c r="F195" s="50"/>
      <c r="G195" s="50"/>
      <c r="H195" s="50"/>
      <c r="I195" s="49" t="s">
        <v>347</v>
      </c>
      <c r="J195" s="48" t="s">
        <v>346</v>
      </c>
    </row>
  </sheetData>
  <sheetProtection algorithmName="SHA-512" hashValue="3y1hYgk6Kx10ZSSsRB/67HGzNnJeOpzXYAtYJ+bxEb1dveeC8s4sZRMZCXNNJgkXEJ0dv1t1h3CC2gQXSO0EVw==" saltValue="dzsP/fYQ+6MjkefVuMtJjg==" spinCount="100000" sheet="1" formatCells="0" formatColumns="0" formatRows="0" insertColumns="0" insertRows="0" sort="0" autoFilter="0" pivotTables="0"/>
  <autoFilter ref="A2:H531" xr:uid="{00000000-0009-0000-0000-000000000000}"/>
  <mergeCells count="305">
    <mergeCell ref="I94:I100"/>
    <mergeCell ref="J94:J100"/>
    <mergeCell ref="G81:G82"/>
    <mergeCell ref="H81:H82"/>
    <mergeCell ref="I74:I77"/>
    <mergeCell ref="J74:J77"/>
    <mergeCell ref="E181:E190"/>
    <mergeCell ref="F181:F190"/>
    <mergeCell ref="I177:I178"/>
    <mergeCell ref="J177:J178"/>
    <mergeCell ref="I170:I173"/>
    <mergeCell ref="J170:J173"/>
    <mergeCell ref="J190:J191"/>
    <mergeCell ref="I182:I189"/>
    <mergeCell ref="J182:J189"/>
    <mergeCell ref="C193:H193"/>
    <mergeCell ref="C194:H194"/>
    <mergeCell ref="C195:H195"/>
    <mergeCell ref="G192:H192"/>
    <mergeCell ref="A192:F192"/>
    <mergeCell ref="I192:J192"/>
    <mergeCell ref="B181:B191"/>
    <mergeCell ref="I159:I160"/>
    <mergeCell ref="J159:J160"/>
    <mergeCell ref="I167:I168"/>
    <mergeCell ref="J167:J168"/>
    <mergeCell ref="I128:I136"/>
    <mergeCell ref="J128:J136"/>
    <mergeCell ref="I164:I166"/>
    <mergeCell ref="J164:J166"/>
    <mergeCell ref="I148:I158"/>
    <mergeCell ref="J148:J158"/>
    <mergeCell ref="I101:I102"/>
    <mergeCell ref="J101:J102"/>
    <mergeCell ref="I119:I120"/>
    <mergeCell ref="J119:J120"/>
    <mergeCell ref="I137:I138"/>
    <mergeCell ref="J137:J138"/>
    <mergeCell ref="I110:I118"/>
    <mergeCell ref="J110:J118"/>
    <mergeCell ref="H101:H102"/>
    <mergeCell ref="C102:F102"/>
    <mergeCell ref="C85:C101"/>
    <mergeCell ref="D85:D101"/>
    <mergeCell ref="E85:E101"/>
    <mergeCell ref="F85:F101"/>
    <mergeCell ref="G1:H1"/>
    <mergeCell ref="I1:J1"/>
    <mergeCell ref="B103:B120"/>
    <mergeCell ref="B85:B102"/>
    <mergeCell ref="G85:H85"/>
    <mergeCell ref="G87:H87"/>
    <mergeCell ref="G94:H94"/>
    <mergeCell ref="I85:J85"/>
    <mergeCell ref="I87:J87"/>
    <mergeCell ref="G101:G102"/>
    <mergeCell ref="A1:A2"/>
    <mergeCell ref="B1:B2"/>
    <mergeCell ref="C1:C2"/>
    <mergeCell ref="D1:D2"/>
    <mergeCell ref="E1:E2"/>
    <mergeCell ref="F1:F2"/>
    <mergeCell ref="G137:G138"/>
    <mergeCell ref="H137:H138"/>
    <mergeCell ref="C138:F138"/>
    <mergeCell ref="B139:B146"/>
    <mergeCell ref="G139:H139"/>
    <mergeCell ref="I139:J139"/>
    <mergeCell ref="I145:I146"/>
    <mergeCell ref="J145:J146"/>
    <mergeCell ref="I143:I144"/>
    <mergeCell ref="J143:J144"/>
    <mergeCell ref="H119:H120"/>
    <mergeCell ref="C120:F120"/>
    <mergeCell ref="G121:H121"/>
    <mergeCell ref="G123:H123"/>
    <mergeCell ref="G130:H130"/>
    <mergeCell ref="I121:J121"/>
    <mergeCell ref="I123:J123"/>
    <mergeCell ref="C103:C119"/>
    <mergeCell ref="D103:D119"/>
    <mergeCell ref="I83:I84"/>
    <mergeCell ref="J83:J84"/>
    <mergeCell ref="B121:B138"/>
    <mergeCell ref="B147:B160"/>
    <mergeCell ref="G103:H103"/>
    <mergeCell ref="G105:H105"/>
    <mergeCell ref="G112:H112"/>
    <mergeCell ref="I103:J103"/>
    <mergeCell ref="I105:J105"/>
    <mergeCell ref="G119:G120"/>
    <mergeCell ref="B80:B84"/>
    <mergeCell ref="G80:H80"/>
    <mergeCell ref="I80:J80"/>
    <mergeCell ref="G83:G84"/>
    <mergeCell ref="H83:H84"/>
    <mergeCell ref="C84:F84"/>
    <mergeCell ref="C80:C83"/>
    <mergeCell ref="D80:D83"/>
    <mergeCell ref="E80:E83"/>
    <mergeCell ref="F80:F83"/>
    <mergeCell ref="C67:C78"/>
    <mergeCell ref="D67:D78"/>
    <mergeCell ref="E67:E78"/>
    <mergeCell ref="F67:F78"/>
    <mergeCell ref="I78:I79"/>
    <mergeCell ref="J78:J79"/>
    <mergeCell ref="B67:B79"/>
    <mergeCell ref="G67:H67"/>
    <mergeCell ref="G70:H70"/>
    <mergeCell ref="G76:H76"/>
    <mergeCell ref="I67:J67"/>
    <mergeCell ref="I70:J70"/>
    <mergeCell ref="I73:J73"/>
    <mergeCell ref="G78:G79"/>
    <mergeCell ref="H78:H79"/>
    <mergeCell ref="C79:F79"/>
    <mergeCell ref="C61:C65"/>
    <mergeCell ref="D61:D65"/>
    <mergeCell ref="E61:E65"/>
    <mergeCell ref="F61:F65"/>
    <mergeCell ref="I65:I66"/>
    <mergeCell ref="J65:J66"/>
    <mergeCell ref="I62:I64"/>
    <mergeCell ref="J62:J64"/>
    <mergeCell ref="J59:J60"/>
    <mergeCell ref="G57:G58"/>
    <mergeCell ref="H57:H58"/>
    <mergeCell ref="B61:B66"/>
    <mergeCell ref="G61:H61"/>
    <mergeCell ref="G63:H63"/>
    <mergeCell ref="I61:J61"/>
    <mergeCell ref="G65:G66"/>
    <mergeCell ref="H65:H66"/>
    <mergeCell ref="C66:F66"/>
    <mergeCell ref="C60:F60"/>
    <mergeCell ref="C56:C59"/>
    <mergeCell ref="D56:D59"/>
    <mergeCell ref="E56:E59"/>
    <mergeCell ref="F56:F59"/>
    <mergeCell ref="I59:I60"/>
    <mergeCell ref="I54:I55"/>
    <mergeCell ref="J54:J55"/>
    <mergeCell ref="G52:G53"/>
    <mergeCell ref="H52:H53"/>
    <mergeCell ref="C51:C54"/>
    <mergeCell ref="B56:B60"/>
    <mergeCell ref="G56:H56"/>
    <mergeCell ref="I56:J56"/>
    <mergeCell ref="G59:G60"/>
    <mergeCell ref="H59:H60"/>
    <mergeCell ref="A103:A120"/>
    <mergeCell ref="B51:B55"/>
    <mergeCell ref="G51:H51"/>
    <mergeCell ref="I51:J51"/>
    <mergeCell ref="G54:G55"/>
    <mergeCell ref="H54:H55"/>
    <mergeCell ref="C55:F55"/>
    <mergeCell ref="D51:D54"/>
    <mergeCell ref="E51:E54"/>
    <mergeCell ref="F51:F54"/>
    <mergeCell ref="A51:A55"/>
    <mergeCell ref="A56:A60"/>
    <mergeCell ref="A61:A66"/>
    <mergeCell ref="A67:A79"/>
    <mergeCell ref="A80:A84"/>
    <mergeCell ref="A85:A102"/>
    <mergeCell ref="A147:A160"/>
    <mergeCell ref="A161:A168"/>
    <mergeCell ref="A169:A175"/>
    <mergeCell ref="A176:A180"/>
    <mergeCell ref="A181:A191"/>
    <mergeCell ref="A3:A29"/>
    <mergeCell ref="A30:A43"/>
    <mergeCell ref="A44:A50"/>
    <mergeCell ref="A121:A138"/>
    <mergeCell ref="A139:A146"/>
    <mergeCell ref="C29:F29"/>
    <mergeCell ref="C3:C28"/>
    <mergeCell ref="D3:D28"/>
    <mergeCell ref="E3:E28"/>
    <mergeCell ref="F3:F28"/>
    <mergeCell ref="I28:I29"/>
    <mergeCell ref="G14:G27"/>
    <mergeCell ref="H14:H27"/>
    <mergeCell ref="I11:J11"/>
    <mergeCell ref="I16:J16"/>
    <mergeCell ref="I21:J21"/>
    <mergeCell ref="I23:J23"/>
    <mergeCell ref="I26:J26"/>
    <mergeCell ref="G28:G29"/>
    <mergeCell ref="H28:H29"/>
    <mergeCell ref="J28:J29"/>
    <mergeCell ref="I42:I43"/>
    <mergeCell ref="J42:J43"/>
    <mergeCell ref="I33:I41"/>
    <mergeCell ref="J33:J41"/>
    <mergeCell ref="B3:B29"/>
    <mergeCell ref="G3:H3"/>
    <mergeCell ref="G6:H6"/>
    <mergeCell ref="G13:H13"/>
    <mergeCell ref="I3:J3"/>
    <mergeCell ref="I7:J7"/>
    <mergeCell ref="H42:H43"/>
    <mergeCell ref="C43:F43"/>
    <mergeCell ref="C30:C42"/>
    <mergeCell ref="D30:D42"/>
    <mergeCell ref="E30:E42"/>
    <mergeCell ref="F30:F42"/>
    <mergeCell ref="I49:I50"/>
    <mergeCell ref="J49:J50"/>
    <mergeCell ref="B30:B43"/>
    <mergeCell ref="G30:H30"/>
    <mergeCell ref="G34:H34"/>
    <mergeCell ref="G37:H37"/>
    <mergeCell ref="G40:H40"/>
    <mergeCell ref="I30:J30"/>
    <mergeCell ref="I32:J32"/>
    <mergeCell ref="G42:G43"/>
    <mergeCell ref="C44:C49"/>
    <mergeCell ref="D44:D49"/>
    <mergeCell ref="E44:E49"/>
    <mergeCell ref="F44:F49"/>
    <mergeCell ref="G47:G48"/>
    <mergeCell ref="H47:H48"/>
    <mergeCell ref="C181:C190"/>
    <mergeCell ref="D181:D190"/>
    <mergeCell ref="B44:B50"/>
    <mergeCell ref="G44:H44"/>
    <mergeCell ref="G46:H46"/>
    <mergeCell ref="I44:J44"/>
    <mergeCell ref="I46:J46"/>
    <mergeCell ref="G49:G50"/>
    <mergeCell ref="H49:H50"/>
    <mergeCell ref="C50:F50"/>
    <mergeCell ref="I190:I191"/>
    <mergeCell ref="G147:H147"/>
    <mergeCell ref="G149:H149"/>
    <mergeCell ref="G152:H152"/>
    <mergeCell ref="G159:G160"/>
    <mergeCell ref="H159:H160"/>
    <mergeCell ref="H179:H180"/>
    <mergeCell ref="I181:J181"/>
    <mergeCell ref="G183:H183"/>
    <mergeCell ref="I147:J147"/>
    <mergeCell ref="G145:G146"/>
    <mergeCell ref="H145:H146"/>
    <mergeCell ref="C146:F146"/>
    <mergeCell ref="I174:I175"/>
    <mergeCell ref="J174:J175"/>
    <mergeCell ref="I179:I180"/>
    <mergeCell ref="J179:J180"/>
    <mergeCell ref="C180:F180"/>
    <mergeCell ref="C176:C179"/>
    <mergeCell ref="D176:D179"/>
    <mergeCell ref="I169:J169"/>
    <mergeCell ref="G181:H181"/>
    <mergeCell ref="G174:G175"/>
    <mergeCell ref="H174:H175"/>
    <mergeCell ref="C175:F175"/>
    <mergeCell ref="I176:J176"/>
    <mergeCell ref="G179:G180"/>
    <mergeCell ref="G176:H176"/>
    <mergeCell ref="E176:E179"/>
    <mergeCell ref="F176:F179"/>
    <mergeCell ref="A195:B195"/>
    <mergeCell ref="A193:B193"/>
    <mergeCell ref="H190:H191"/>
    <mergeCell ref="C191:F191"/>
    <mergeCell ref="B169:B175"/>
    <mergeCell ref="G169:H169"/>
    <mergeCell ref="G171:H171"/>
    <mergeCell ref="A194:B194"/>
    <mergeCell ref="B176:B180"/>
    <mergeCell ref="G190:G191"/>
    <mergeCell ref="G161:H161"/>
    <mergeCell ref="I161:J161"/>
    <mergeCell ref="I163:J163"/>
    <mergeCell ref="G167:G168"/>
    <mergeCell ref="H167:H168"/>
    <mergeCell ref="C168:F168"/>
    <mergeCell ref="F121:F137"/>
    <mergeCell ref="C139:C145"/>
    <mergeCell ref="D139:D145"/>
    <mergeCell ref="E139:E145"/>
    <mergeCell ref="F139:F145"/>
    <mergeCell ref="B161:B168"/>
    <mergeCell ref="C169:C174"/>
    <mergeCell ref="D169:D174"/>
    <mergeCell ref="E169:E174"/>
    <mergeCell ref="F169:F174"/>
    <mergeCell ref="C160:F160"/>
    <mergeCell ref="E103:E119"/>
    <mergeCell ref="F103:F119"/>
    <mergeCell ref="C121:C137"/>
    <mergeCell ref="D121:D137"/>
    <mergeCell ref="E121:E137"/>
    <mergeCell ref="C147:C159"/>
    <mergeCell ref="D147:D159"/>
    <mergeCell ref="E147:E159"/>
    <mergeCell ref="F147:F159"/>
    <mergeCell ref="C161:C167"/>
    <mergeCell ref="D161:D167"/>
    <mergeCell ref="E161:E167"/>
    <mergeCell ref="F161:F16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83777-9C90-4396-BD5D-8B22E78C6ED9}">
  <dimension ref="A1:H315"/>
  <sheetViews>
    <sheetView zoomScale="85" zoomScaleNormal="85" workbookViewId="0">
      <pane ySplit="1" topLeftCell="A2" activePane="bottomLeft" state="frozen"/>
      <selection pane="bottomLeft" activeCell="K18" sqref="K18"/>
    </sheetView>
  </sheetViews>
  <sheetFormatPr defaultColWidth="9.140625" defaultRowHeight="15.75" x14ac:dyDescent="0.25"/>
  <cols>
    <col min="1" max="1" width="12" style="3" customWidth="1"/>
    <col min="2" max="2" width="28.5703125" style="4" customWidth="1"/>
    <col min="3" max="3" width="23" style="3" customWidth="1"/>
    <col min="4" max="4" width="28.5703125" style="3" customWidth="1"/>
    <col min="5" max="5" width="24.5703125" style="3" customWidth="1"/>
    <col min="6" max="6" width="28.7109375" style="3" customWidth="1"/>
    <col min="7" max="7" width="45.42578125" style="3" customWidth="1"/>
    <col min="8" max="8" width="23.5703125" style="3" customWidth="1"/>
    <col min="9"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29">
        <v>1</v>
      </c>
      <c r="B2" s="15" t="s">
        <v>345</v>
      </c>
      <c r="C2" s="26" t="s">
        <v>344</v>
      </c>
      <c r="D2" s="26" t="s">
        <v>343</v>
      </c>
      <c r="E2" s="26" t="s">
        <v>342</v>
      </c>
      <c r="F2" s="26" t="s">
        <v>341</v>
      </c>
      <c r="G2" s="18" t="s">
        <v>127</v>
      </c>
      <c r="H2" s="19"/>
    </row>
    <row r="3" spans="1:8" x14ac:dyDescent="0.25">
      <c r="A3" s="30"/>
      <c r="B3" s="16"/>
      <c r="C3" s="27"/>
      <c r="D3" s="27"/>
      <c r="E3" s="27"/>
      <c r="F3" s="27"/>
      <c r="G3" s="11" t="s">
        <v>142</v>
      </c>
      <c r="H3" s="12">
        <v>10</v>
      </c>
    </row>
    <row r="4" spans="1:8" ht="16.5" thickBot="1" x14ac:dyDescent="0.3">
      <c r="A4" s="30"/>
      <c r="B4" s="16"/>
      <c r="C4" s="27"/>
      <c r="D4" s="27"/>
      <c r="E4" s="27"/>
      <c r="F4" s="27"/>
      <c r="G4" s="11" t="s">
        <v>141</v>
      </c>
      <c r="H4" s="12">
        <v>10</v>
      </c>
    </row>
    <row r="5" spans="1:8" x14ac:dyDescent="0.25">
      <c r="A5" s="30"/>
      <c r="B5" s="16"/>
      <c r="C5" s="27"/>
      <c r="D5" s="27"/>
      <c r="E5" s="27"/>
      <c r="F5" s="27"/>
      <c r="G5" s="18" t="s">
        <v>140</v>
      </c>
      <c r="H5" s="19"/>
    </row>
    <row r="6" spans="1:8" x14ac:dyDescent="0.25">
      <c r="A6" s="30"/>
      <c r="B6" s="16"/>
      <c r="C6" s="27"/>
      <c r="D6" s="27"/>
      <c r="E6" s="27"/>
      <c r="F6" s="27"/>
      <c r="G6" s="11" t="s">
        <v>139</v>
      </c>
      <c r="H6" s="12">
        <v>2</v>
      </c>
    </row>
    <row r="7" spans="1:8" x14ac:dyDescent="0.25">
      <c r="A7" s="30"/>
      <c r="B7" s="16"/>
      <c r="C7" s="27"/>
      <c r="D7" s="27"/>
      <c r="E7" s="27"/>
      <c r="F7" s="27"/>
      <c r="G7" s="11" t="s">
        <v>181</v>
      </c>
      <c r="H7" s="12">
        <v>2</v>
      </c>
    </row>
    <row r="8" spans="1:8" x14ac:dyDescent="0.25">
      <c r="A8" s="30"/>
      <c r="B8" s="16"/>
      <c r="C8" s="27"/>
      <c r="D8" s="27"/>
      <c r="E8" s="27"/>
      <c r="F8" s="27"/>
      <c r="G8" s="11" t="s">
        <v>138</v>
      </c>
      <c r="H8" s="12">
        <v>2</v>
      </c>
    </row>
    <row r="9" spans="1:8" x14ac:dyDescent="0.25">
      <c r="A9" s="30"/>
      <c r="B9" s="16"/>
      <c r="C9" s="27"/>
      <c r="D9" s="27"/>
      <c r="E9" s="27"/>
      <c r="F9" s="27"/>
      <c r="G9" s="11" t="s">
        <v>180</v>
      </c>
      <c r="H9" s="12">
        <v>2</v>
      </c>
    </row>
    <row r="10" spans="1:8" x14ac:dyDescent="0.25">
      <c r="A10" s="30"/>
      <c r="B10" s="16"/>
      <c r="C10" s="27"/>
      <c r="D10" s="27"/>
      <c r="E10" s="27"/>
      <c r="F10" s="27"/>
      <c r="G10" s="11" t="s">
        <v>137</v>
      </c>
      <c r="H10" s="12">
        <v>2</v>
      </c>
    </row>
    <row r="11" spans="1:8" ht="31.5" x14ac:dyDescent="0.25">
      <c r="A11" s="30"/>
      <c r="B11" s="16"/>
      <c r="C11" s="27"/>
      <c r="D11" s="27"/>
      <c r="E11" s="27"/>
      <c r="F11" s="27"/>
      <c r="G11" s="11" t="s">
        <v>179</v>
      </c>
      <c r="H11" s="12">
        <v>2</v>
      </c>
    </row>
    <row r="12" spans="1:8" ht="16.5" thickBot="1" x14ac:dyDescent="0.3">
      <c r="A12" s="30"/>
      <c r="B12" s="16"/>
      <c r="C12" s="28"/>
      <c r="D12" s="28"/>
      <c r="E12" s="28"/>
      <c r="F12" s="28"/>
      <c r="G12" s="20" t="s">
        <v>8</v>
      </c>
      <c r="H12" s="22">
        <f>SUM(H3:H4,H6:H11,)</f>
        <v>32</v>
      </c>
    </row>
    <row r="13" spans="1:8" ht="120" customHeight="1" thickBot="1" x14ac:dyDescent="0.3">
      <c r="A13" s="31"/>
      <c r="B13" s="17"/>
      <c r="C13" s="24" t="s">
        <v>340</v>
      </c>
      <c r="D13" s="24"/>
      <c r="E13" s="24"/>
      <c r="F13" s="25"/>
      <c r="G13" s="21"/>
      <c r="H13" s="23"/>
    </row>
    <row r="14" spans="1:8" x14ac:dyDescent="0.25">
      <c r="A14" s="29">
        <v>2</v>
      </c>
      <c r="B14" s="15" t="s">
        <v>323</v>
      </c>
      <c r="C14" s="26" t="s">
        <v>339</v>
      </c>
      <c r="D14" s="26" t="s">
        <v>338</v>
      </c>
      <c r="E14" s="26" t="s">
        <v>337</v>
      </c>
      <c r="F14" s="26" t="s">
        <v>336</v>
      </c>
      <c r="G14" s="18" t="s">
        <v>318</v>
      </c>
      <c r="H14" s="19"/>
    </row>
    <row r="15" spans="1:8" x14ac:dyDescent="0.25">
      <c r="A15" s="30"/>
      <c r="B15" s="16"/>
      <c r="C15" s="27"/>
      <c r="D15" s="27"/>
      <c r="E15" s="27"/>
      <c r="F15" s="27"/>
      <c r="G15" s="11" t="s">
        <v>330</v>
      </c>
      <c r="H15" s="12">
        <v>5</v>
      </c>
    </row>
    <row r="16" spans="1:8" ht="16.5" thickBot="1" x14ac:dyDescent="0.3">
      <c r="A16" s="30"/>
      <c r="B16" s="16"/>
      <c r="C16" s="27"/>
      <c r="D16" s="27"/>
      <c r="E16" s="27"/>
      <c r="F16" s="27"/>
      <c r="G16" s="11" t="s">
        <v>317</v>
      </c>
      <c r="H16" s="12">
        <v>5</v>
      </c>
    </row>
    <row r="17" spans="1:8" x14ac:dyDescent="0.25">
      <c r="A17" s="30"/>
      <c r="B17" s="16"/>
      <c r="C17" s="27"/>
      <c r="D17" s="27"/>
      <c r="E17" s="27"/>
      <c r="F17" s="27"/>
      <c r="G17" s="18" t="s">
        <v>236</v>
      </c>
      <c r="H17" s="19"/>
    </row>
    <row r="18" spans="1:8" x14ac:dyDescent="0.25">
      <c r="A18" s="30"/>
      <c r="B18" s="16"/>
      <c r="C18" s="27"/>
      <c r="D18" s="27"/>
      <c r="E18" s="27"/>
      <c r="F18" s="27"/>
      <c r="G18" s="11" t="s">
        <v>273</v>
      </c>
      <c r="H18" s="12">
        <v>4</v>
      </c>
    </row>
    <row r="19" spans="1:8" ht="138" customHeight="1" thickBot="1" x14ac:dyDescent="0.3">
      <c r="A19" s="30"/>
      <c r="B19" s="16"/>
      <c r="C19" s="28"/>
      <c r="D19" s="28"/>
      <c r="E19" s="28"/>
      <c r="F19" s="28"/>
      <c r="G19" s="20" t="s">
        <v>8</v>
      </c>
      <c r="H19" s="22">
        <f>SUM(H15:H16,H18:H18,)</f>
        <v>14</v>
      </c>
    </row>
    <row r="20" spans="1:8" ht="120" customHeight="1" thickBot="1" x14ac:dyDescent="0.3">
      <c r="A20" s="31"/>
      <c r="B20" s="17"/>
      <c r="C20" s="24" t="s">
        <v>335</v>
      </c>
      <c r="D20" s="24"/>
      <c r="E20" s="24"/>
      <c r="F20" s="25"/>
      <c r="G20" s="21"/>
      <c r="H20" s="23"/>
    </row>
    <row r="21" spans="1:8" x14ac:dyDescent="0.25">
      <c r="A21" s="29">
        <v>3</v>
      </c>
      <c r="B21" s="15" t="s">
        <v>323</v>
      </c>
      <c r="C21" s="26" t="s">
        <v>334</v>
      </c>
      <c r="D21" s="26" t="s">
        <v>333</v>
      </c>
      <c r="E21" s="26" t="s">
        <v>332</v>
      </c>
      <c r="F21" s="26" t="s">
        <v>331</v>
      </c>
      <c r="G21" s="18" t="s">
        <v>318</v>
      </c>
      <c r="H21" s="19"/>
    </row>
    <row r="22" spans="1:8" x14ac:dyDescent="0.25">
      <c r="A22" s="30"/>
      <c r="B22" s="16"/>
      <c r="C22" s="27"/>
      <c r="D22" s="27"/>
      <c r="E22" s="27"/>
      <c r="F22" s="27"/>
      <c r="G22" s="11" t="s">
        <v>330</v>
      </c>
      <c r="H22" s="12">
        <v>5</v>
      </c>
    </row>
    <row r="23" spans="1:8" x14ac:dyDescent="0.25">
      <c r="A23" s="30"/>
      <c r="B23" s="16"/>
      <c r="C23" s="27"/>
      <c r="D23" s="27"/>
      <c r="E23" s="27"/>
      <c r="F23" s="27"/>
      <c r="G23" s="11" t="s">
        <v>317</v>
      </c>
      <c r="H23" s="12">
        <v>6</v>
      </c>
    </row>
    <row r="24" spans="1:8" ht="16.5" thickBot="1" x14ac:dyDescent="0.3">
      <c r="A24" s="30"/>
      <c r="B24" s="16"/>
      <c r="C24" s="27"/>
      <c r="D24" s="27"/>
      <c r="E24" s="27"/>
      <c r="F24" s="27"/>
      <c r="G24" s="11" t="s">
        <v>316</v>
      </c>
      <c r="H24" s="12">
        <v>10</v>
      </c>
    </row>
    <row r="25" spans="1:8" x14ac:dyDescent="0.25">
      <c r="A25" s="30"/>
      <c r="B25" s="16"/>
      <c r="C25" s="27"/>
      <c r="D25" s="27"/>
      <c r="E25" s="27"/>
      <c r="F25" s="27"/>
      <c r="G25" s="18" t="s">
        <v>236</v>
      </c>
      <c r="H25" s="19"/>
    </row>
    <row r="26" spans="1:8" x14ac:dyDescent="0.25">
      <c r="A26" s="30"/>
      <c r="B26" s="16"/>
      <c r="C26" s="27"/>
      <c r="D26" s="27"/>
      <c r="E26" s="27"/>
      <c r="F26" s="27"/>
      <c r="G26" s="11" t="s">
        <v>273</v>
      </c>
      <c r="H26" s="12">
        <v>4</v>
      </c>
    </row>
    <row r="27" spans="1:8" ht="126" customHeight="1" thickBot="1" x14ac:dyDescent="0.3">
      <c r="A27" s="30"/>
      <c r="B27" s="16"/>
      <c r="C27" s="28"/>
      <c r="D27" s="28"/>
      <c r="E27" s="28"/>
      <c r="F27" s="28"/>
      <c r="G27" s="20" t="s">
        <v>8</v>
      </c>
      <c r="H27" s="22">
        <f>SUM(H22:H24,H26:H26)</f>
        <v>25</v>
      </c>
    </row>
    <row r="28" spans="1:8" ht="120" customHeight="1" thickBot="1" x14ac:dyDescent="0.3">
      <c r="A28" s="31"/>
      <c r="B28" s="17"/>
      <c r="C28" s="24" t="s">
        <v>329</v>
      </c>
      <c r="D28" s="24"/>
      <c r="E28" s="24"/>
      <c r="F28" s="25"/>
      <c r="G28" s="21"/>
      <c r="H28" s="23"/>
    </row>
    <row r="29" spans="1:8" x14ac:dyDescent="0.25">
      <c r="A29" s="29">
        <v>4</v>
      </c>
      <c r="B29" s="15" t="s">
        <v>323</v>
      </c>
      <c r="C29" s="26" t="s">
        <v>328</v>
      </c>
      <c r="D29" s="26" t="s">
        <v>327</v>
      </c>
      <c r="E29" s="26" t="s">
        <v>326</v>
      </c>
      <c r="F29" s="26" t="s">
        <v>325</v>
      </c>
      <c r="G29" s="18" t="s">
        <v>318</v>
      </c>
      <c r="H29" s="19"/>
    </row>
    <row r="30" spans="1:8" x14ac:dyDescent="0.25">
      <c r="A30" s="30"/>
      <c r="B30" s="16"/>
      <c r="C30" s="27"/>
      <c r="D30" s="27"/>
      <c r="E30" s="27"/>
      <c r="F30" s="27"/>
      <c r="G30" s="11" t="s">
        <v>317</v>
      </c>
      <c r="H30" s="12">
        <v>6</v>
      </c>
    </row>
    <row r="31" spans="1:8" ht="16.5" thickBot="1" x14ac:dyDescent="0.3">
      <c r="A31" s="30"/>
      <c r="B31" s="16"/>
      <c r="C31" s="27"/>
      <c r="D31" s="27"/>
      <c r="E31" s="27"/>
      <c r="F31" s="27"/>
      <c r="G31" s="11" t="s">
        <v>316</v>
      </c>
      <c r="H31" s="12">
        <v>10</v>
      </c>
    </row>
    <row r="32" spans="1:8" x14ac:dyDescent="0.25">
      <c r="A32" s="30"/>
      <c r="B32" s="16"/>
      <c r="C32" s="27"/>
      <c r="D32" s="27"/>
      <c r="E32" s="27"/>
      <c r="F32" s="27"/>
      <c r="G32" s="18" t="s">
        <v>236</v>
      </c>
      <c r="H32" s="19"/>
    </row>
    <row r="33" spans="1:8" x14ac:dyDescent="0.25">
      <c r="A33" s="30"/>
      <c r="B33" s="16"/>
      <c r="C33" s="27"/>
      <c r="D33" s="27"/>
      <c r="E33" s="27"/>
      <c r="F33" s="27"/>
      <c r="G33" s="11" t="s">
        <v>273</v>
      </c>
      <c r="H33" s="12">
        <v>4</v>
      </c>
    </row>
    <row r="34" spans="1:8" ht="16.5" thickBot="1" x14ac:dyDescent="0.3">
      <c r="A34" s="30"/>
      <c r="B34" s="16"/>
      <c r="C34" s="28"/>
      <c r="D34" s="28"/>
      <c r="E34" s="28"/>
      <c r="F34" s="28"/>
      <c r="G34" s="20" t="s">
        <v>8</v>
      </c>
      <c r="H34" s="22">
        <f>SUM(H30:H31,H33:H33)</f>
        <v>20</v>
      </c>
    </row>
    <row r="35" spans="1:8" ht="120" customHeight="1" thickBot="1" x14ac:dyDescent="0.3">
      <c r="A35" s="31"/>
      <c r="B35" s="17"/>
      <c r="C35" s="24" t="s">
        <v>324</v>
      </c>
      <c r="D35" s="24"/>
      <c r="E35" s="24"/>
      <c r="F35" s="25"/>
      <c r="G35" s="21"/>
      <c r="H35" s="23"/>
    </row>
    <row r="36" spans="1:8" x14ac:dyDescent="0.25">
      <c r="A36" s="29">
        <v>5</v>
      </c>
      <c r="B36" s="15" t="s">
        <v>323</v>
      </c>
      <c r="C36" s="26" t="s">
        <v>322</v>
      </c>
      <c r="D36" s="26" t="s">
        <v>321</v>
      </c>
      <c r="E36" s="26" t="s">
        <v>320</v>
      </c>
      <c r="F36" s="26" t="s">
        <v>319</v>
      </c>
      <c r="G36" s="18" t="s">
        <v>318</v>
      </c>
      <c r="H36" s="19"/>
    </row>
    <row r="37" spans="1:8" x14ac:dyDescent="0.25">
      <c r="A37" s="30"/>
      <c r="B37" s="16"/>
      <c r="C37" s="27"/>
      <c r="D37" s="27"/>
      <c r="E37" s="27"/>
      <c r="F37" s="27"/>
      <c r="G37" s="11" t="s">
        <v>317</v>
      </c>
      <c r="H37" s="12">
        <v>7</v>
      </c>
    </row>
    <row r="38" spans="1:8" ht="16.5" thickBot="1" x14ac:dyDescent="0.3">
      <c r="A38" s="30"/>
      <c r="B38" s="16"/>
      <c r="C38" s="27"/>
      <c r="D38" s="27"/>
      <c r="E38" s="27"/>
      <c r="F38" s="27"/>
      <c r="G38" s="11" t="s">
        <v>316</v>
      </c>
      <c r="H38" s="12">
        <v>11</v>
      </c>
    </row>
    <row r="39" spans="1:8" x14ac:dyDescent="0.25">
      <c r="A39" s="30"/>
      <c r="B39" s="16"/>
      <c r="C39" s="27"/>
      <c r="D39" s="27"/>
      <c r="E39" s="27"/>
      <c r="F39" s="27"/>
      <c r="G39" s="18" t="s">
        <v>286</v>
      </c>
      <c r="H39" s="19"/>
    </row>
    <row r="40" spans="1:8" x14ac:dyDescent="0.25">
      <c r="A40" s="30"/>
      <c r="B40" s="16"/>
      <c r="C40" s="27"/>
      <c r="D40" s="27"/>
      <c r="E40" s="27"/>
      <c r="F40" s="27"/>
      <c r="G40" s="11" t="s">
        <v>284</v>
      </c>
      <c r="H40" s="12">
        <v>6</v>
      </c>
    </row>
    <row r="41" spans="1:8" ht="124.5" customHeight="1" thickBot="1" x14ac:dyDescent="0.3">
      <c r="A41" s="30"/>
      <c r="B41" s="16"/>
      <c r="C41" s="28"/>
      <c r="D41" s="28"/>
      <c r="E41" s="28"/>
      <c r="F41" s="28"/>
      <c r="G41" s="20" t="s">
        <v>8</v>
      </c>
      <c r="H41" s="22">
        <f>SUM(H37:H38,H40:H40,)</f>
        <v>24</v>
      </c>
    </row>
    <row r="42" spans="1:8" ht="120" customHeight="1" thickBot="1" x14ac:dyDescent="0.3">
      <c r="A42" s="31"/>
      <c r="B42" s="17"/>
      <c r="C42" s="24" t="s">
        <v>315</v>
      </c>
      <c r="D42" s="24"/>
      <c r="E42" s="24"/>
      <c r="F42" s="25"/>
      <c r="G42" s="21"/>
      <c r="H42" s="23"/>
    </row>
    <row r="43" spans="1:8" x14ac:dyDescent="0.25">
      <c r="A43" s="29">
        <v>6</v>
      </c>
      <c r="B43" s="15" t="s">
        <v>249</v>
      </c>
      <c r="C43" s="26" t="s">
        <v>314</v>
      </c>
      <c r="D43" s="26" t="s">
        <v>313</v>
      </c>
      <c r="E43" s="26" t="s">
        <v>312</v>
      </c>
      <c r="F43" s="26" t="s">
        <v>311</v>
      </c>
      <c r="G43" s="18" t="s">
        <v>286</v>
      </c>
      <c r="H43" s="19"/>
    </row>
    <row r="44" spans="1:8" x14ac:dyDescent="0.25">
      <c r="A44" s="30"/>
      <c r="B44" s="16"/>
      <c r="C44" s="27"/>
      <c r="D44" s="27"/>
      <c r="E44" s="27"/>
      <c r="F44" s="27"/>
      <c r="G44" s="11" t="s">
        <v>285</v>
      </c>
      <c r="H44" s="12">
        <v>20</v>
      </c>
    </row>
    <row r="45" spans="1:8" x14ac:dyDescent="0.25">
      <c r="A45" s="30"/>
      <c r="B45" s="16"/>
      <c r="C45" s="27"/>
      <c r="D45" s="27"/>
      <c r="E45" s="27"/>
      <c r="F45" s="27"/>
      <c r="G45" s="11" t="s">
        <v>310</v>
      </c>
      <c r="H45" s="12">
        <v>15</v>
      </c>
    </row>
    <row r="46" spans="1:8" ht="16.5" thickBot="1" x14ac:dyDescent="0.3">
      <c r="A46" s="30"/>
      <c r="B46" s="16"/>
      <c r="C46" s="27"/>
      <c r="D46" s="27"/>
      <c r="E46" s="27"/>
      <c r="F46" s="27"/>
      <c r="G46" s="11" t="s">
        <v>284</v>
      </c>
      <c r="H46" s="12">
        <v>24</v>
      </c>
    </row>
    <row r="47" spans="1:8" x14ac:dyDescent="0.25">
      <c r="A47" s="30"/>
      <c r="B47" s="16"/>
      <c r="C47" s="27"/>
      <c r="D47" s="27"/>
      <c r="E47" s="27"/>
      <c r="F47" s="27"/>
      <c r="G47" s="18" t="s">
        <v>236</v>
      </c>
      <c r="H47" s="19"/>
    </row>
    <row r="48" spans="1:8" x14ac:dyDescent="0.25">
      <c r="A48" s="30"/>
      <c r="B48" s="16"/>
      <c r="C48" s="27"/>
      <c r="D48" s="27"/>
      <c r="E48" s="27"/>
      <c r="F48" s="27"/>
      <c r="G48" s="11" t="s">
        <v>273</v>
      </c>
      <c r="H48" s="12">
        <v>4</v>
      </c>
    </row>
    <row r="49" spans="1:8" ht="16.5" thickBot="1" x14ac:dyDescent="0.3">
      <c r="A49" s="30"/>
      <c r="B49" s="16"/>
      <c r="C49" s="28"/>
      <c r="D49" s="28"/>
      <c r="E49" s="28"/>
      <c r="F49" s="28"/>
      <c r="G49" s="20" t="s">
        <v>8</v>
      </c>
      <c r="H49" s="22">
        <f>SUM(H44:H46,H48:H48,)</f>
        <v>63</v>
      </c>
    </row>
    <row r="50" spans="1:8" ht="120" customHeight="1" thickBot="1" x14ac:dyDescent="0.3">
      <c r="A50" s="31"/>
      <c r="B50" s="17"/>
      <c r="C50" s="24" t="s">
        <v>309</v>
      </c>
      <c r="D50" s="24"/>
      <c r="E50" s="24"/>
      <c r="F50" s="25"/>
      <c r="G50" s="21"/>
      <c r="H50" s="23"/>
    </row>
    <row r="51" spans="1:8" x14ac:dyDescent="0.25">
      <c r="A51" s="29">
        <v>7</v>
      </c>
      <c r="B51" s="15" t="s">
        <v>261</v>
      </c>
      <c r="C51" s="26" t="s">
        <v>308</v>
      </c>
      <c r="D51" s="26" t="s">
        <v>307</v>
      </c>
      <c r="E51" s="26" t="s">
        <v>306</v>
      </c>
      <c r="F51" s="26" t="s">
        <v>305</v>
      </c>
      <c r="G51" s="18" t="s">
        <v>304</v>
      </c>
      <c r="H51" s="19"/>
    </row>
    <row r="52" spans="1:8" x14ac:dyDescent="0.25">
      <c r="A52" s="30"/>
      <c r="B52" s="16"/>
      <c r="C52" s="27"/>
      <c r="D52" s="27"/>
      <c r="E52" s="27"/>
      <c r="F52" s="27"/>
      <c r="G52" s="11" t="s">
        <v>303</v>
      </c>
      <c r="H52" s="12">
        <v>12</v>
      </c>
    </row>
    <row r="53" spans="1:8" x14ac:dyDescent="0.25">
      <c r="A53" s="30"/>
      <c r="B53" s="16"/>
      <c r="C53" s="27"/>
      <c r="D53" s="27"/>
      <c r="E53" s="27"/>
      <c r="F53" s="27"/>
      <c r="G53" s="11" t="s">
        <v>302</v>
      </c>
      <c r="H53" s="12">
        <v>18</v>
      </c>
    </row>
    <row r="54" spans="1:8" ht="16.5" thickBot="1" x14ac:dyDescent="0.3">
      <c r="A54" s="30"/>
      <c r="B54" s="16"/>
      <c r="C54" s="27"/>
      <c r="D54" s="27"/>
      <c r="E54" s="27"/>
      <c r="F54" s="27"/>
      <c r="G54" s="11" t="s">
        <v>301</v>
      </c>
      <c r="H54" s="12">
        <v>30</v>
      </c>
    </row>
    <row r="55" spans="1:8" x14ac:dyDescent="0.25">
      <c r="A55" s="30"/>
      <c r="B55" s="16"/>
      <c r="C55" s="27"/>
      <c r="D55" s="27"/>
      <c r="E55" s="27"/>
      <c r="F55" s="27"/>
      <c r="G55" s="18" t="s">
        <v>236</v>
      </c>
      <c r="H55" s="19"/>
    </row>
    <row r="56" spans="1:8" x14ac:dyDescent="0.25">
      <c r="A56" s="30"/>
      <c r="B56" s="16"/>
      <c r="C56" s="27"/>
      <c r="D56" s="27"/>
      <c r="E56" s="27"/>
      <c r="F56" s="27"/>
      <c r="G56" s="11" t="s">
        <v>273</v>
      </c>
      <c r="H56" s="12">
        <v>4</v>
      </c>
    </row>
    <row r="57" spans="1:8" ht="16.5" thickBot="1" x14ac:dyDescent="0.3">
      <c r="A57" s="30"/>
      <c r="B57" s="16"/>
      <c r="C57" s="28"/>
      <c r="D57" s="28"/>
      <c r="E57" s="28"/>
      <c r="F57" s="28"/>
      <c r="G57" s="20" t="s">
        <v>8</v>
      </c>
      <c r="H57" s="22">
        <f>SUM(H52:H54,H56:H56,)</f>
        <v>64</v>
      </c>
    </row>
    <row r="58" spans="1:8" ht="120" customHeight="1" thickBot="1" x14ac:dyDescent="0.3">
      <c r="A58" s="31"/>
      <c r="B58" s="17"/>
      <c r="C58" s="24" t="s">
        <v>300</v>
      </c>
      <c r="D58" s="24"/>
      <c r="E58" s="24"/>
      <c r="F58" s="25"/>
      <c r="G58" s="21"/>
      <c r="H58" s="23"/>
    </row>
    <row r="59" spans="1:8" x14ac:dyDescent="0.25">
      <c r="A59" s="29">
        <v>8</v>
      </c>
      <c r="B59" s="15" t="s">
        <v>261</v>
      </c>
      <c r="C59" s="26" t="s">
        <v>299</v>
      </c>
      <c r="D59" s="26" t="s">
        <v>298</v>
      </c>
      <c r="E59" s="26" t="s">
        <v>297</v>
      </c>
      <c r="F59" s="26" t="s">
        <v>296</v>
      </c>
      <c r="G59" s="18" t="s">
        <v>295</v>
      </c>
      <c r="H59" s="19"/>
    </row>
    <row r="60" spans="1:8" x14ac:dyDescent="0.25">
      <c r="A60" s="30"/>
      <c r="B60" s="16"/>
      <c r="C60" s="27"/>
      <c r="D60" s="27"/>
      <c r="E60" s="27"/>
      <c r="F60" s="27"/>
      <c r="G60" s="11" t="s">
        <v>294</v>
      </c>
      <c r="H60" s="12">
        <v>12</v>
      </c>
    </row>
    <row r="61" spans="1:8" ht="31.5" x14ac:dyDescent="0.25">
      <c r="A61" s="30"/>
      <c r="B61" s="16"/>
      <c r="C61" s="27"/>
      <c r="D61" s="27"/>
      <c r="E61" s="27"/>
      <c r="F61" s="27"/>
      <c r="G61" s="11" t="s">
        <v>293</v>
      </c>
      <c r="H61" s="12">
        <v>12</v>
      </c>
    </row>
    <row r="62" spans="1:8" ht="16.5" thickBot="1" x14ac:dyDescent="0.3">
      <c r="A62" s="30"/>
      <c r="B62" s="16"/>
      <c r="C62" s="27"/>
      <c r="D62" s="27"/>
      <c r="E62" s="27"/>
      <c r="F62" s="27"/>
      <c r="G62" s="11" t="s">
        <v>292</v>
      </c>
      <c r="H62" s="12">
        <v>36</v>
      </c>
    </row>
    <row r="63" spans="1:8" x14ac:dyDescent="0.25">
      <c r="A63" s="30"/>
      <c r="B63" s="16"/>
      <c r="C63" s="27"/>
      <c r="D63" s="27"/>
      <c r="E63" s="27"/>
      <c r="F63" s="27"/>
      <c r="G63" s="18" t="s">
        <v>236</v>
      </c>
      <c r="H63" s="19"/>
    </row>
    <row r="64" spans="1:8" x14ac:dyDescent="0.25">
      <c r="A64" s="30"/>
      <c r="B64" s="16"/>
      <c r="C64" s="27"/>
      <c r="D64" s="27"/>
      <c r="E64" s="27"/>
      <c r="F64" s="27"/>
      <c r="G64" s="11" t="s">
        <v>273</v>
      </c>
      <c r="H64" s="12">
        <v>2</v>
      </c>
    </row>
    <row r="65" spans="1:8" ht="16.5" thickBot="1" x14ac:dyDescent="0.3">
      <c r="A65" s="30"/>
      <c r="B65" s="16"/>
      <c r="C65" s="28"/>
      <c r="D65" s="28"/>
      <c r="E65" s="28"/>
      <c r="F65" s="28"/>
      <c r="G65" s="20" t="s">
        <v>8</v>
      </c>
      <c r="H65" s="22">
        <f>SUM(H60:H62,H64:H64,)</f>
        <v>62</v>
      </c>
    </row>
    <row r="66" spans="1:8" ht="120" customHeight="1" thickBot="1" x14ac:dyDescent="0.3">
      <c r="A66" s="31"/>
      <c r="B66" s="17"/>
      <c r="C66" s="24" t="s">
        <v>291</v>
      </c>
      <c r="D66" s="24"/>
      <c r="E66" s="24"/>
      <c r="F66" s="25"/>
      <c r="G66" s="21"/>
      <c r="H66" s="23"/>
    </row>
    <row r="67" spans="1:8" x14ac:dyDescent="0.25">
      <c r="A67" s="29">
        <v>9</v>
      </c>
      <c r="B67" s="15" t="s">
        <v>261</v>
      </c>
      <c r="C67" s="26" t="s">
        <v>290</v>
      </c>
      <c r="D67" s="26" t="s">
        <v>289</v>
      </c>
      <c r="E67" s="26" t="s">
        <v>288</v>
      </c>
      <c r="F67" s="26" t="s">
        <v>287</v>
      </c>
      <c r="G67" s="18" t="s">
        <v>286</v>
      </c>
      <c r="H67" s="19"/>
    </row>
    <row r="68" spans="1:8" x14ac:dyDescent="0.25">
      <c r="A68" s="30"/>
      <c r="B68" s="16"/>
      <c r="C68" s="27"/>
      <c r="D68" s="27"/>
      <c r="E68" s="27"/>
      <c r="F68" s="27"/>
      <c r="G68" s="11" t="s">
        <v>285</v>
      </c>
      <c r="H68" s="12">
        <v>9</v>
      </c>
    </row>
    <row r="69" spans="1:8" ht="16.5" thickBot="1" x14ac:dyDescent="0.3">
      <c r="A69" s="30"/>
      <c r="B69" s="16"/>
      <c r="C69" s="27"/>
      <c r="D69" s="27"/>
      <c r="E69" s="27"/>
      <c r="F69" s="27"/>
      <c r="G69" s="11" t="s">
        <v>284</v>
      </c>
      <c r="H69" s="12">
        <v>6</v>
      </c>
    </row>
    <row r="70" spans="1:8" x14ac:dyDescent="0.25">
      <c r="A70" s="30"/>
      <c r="B70" s="16"/>
      <c r="C70" s="27"/>
      <c r="D70" s="27"/>
      <c r="E70" s="27"/>
      <c r="F70" s="27"/>
      <c r="G70" s="18" t="s">
        <v>256</v>
      </c>
      <c r="H70" s="19"/>
    </row>
    <row r="71" spans="1:8" x14ac:dyDescent="0.25">
      <c r="A71" s="30"/>
      <c r="B71" s="16"/>
      <c r="C71" s="27"/>
      <c r="D71" s="27"/>
      <c r="E71" s="27"/>
      <c r="F71" s="27"/>
      <c r="G71" s="11" t="s">
        <v>272</v>
      </c>
      <c r="H71" s="12">
        <v>5</v>
      </c>
    </row>
    <row r="72" spans="1:8" x14ac:dyDescent="0.25">
      <c r="A72" s="30"/>
      <c r="B72" s="16"/>
      <c r="C72" s="27"/>
      <c r="D72" s="27"/>
      <c r="E72" s="27"/>
      <c r="F72" s="27"/>
      <c r="G72" s="11" t="s">
        <v>255</v>
      </c>
      <c r="H72" s="12">
        <v>4</v>
      </c>
    </row>
    <row r="73" spans="1:8" ht="16.5" thickBot="1" x14ac:dyDescent="0.3">
      <c r="A73" s="30"/>
      <c r="B73" s="16"/>
      <c r="C73" s="27"/>
      <c r="D73" s="27"/>
      <c r="E73" s="27"/>
      <c r="F73" s="27"/>
      <c r="G73" s="11" t="s">
        <v>254</v>
      </c>
      <c r="H73" s="12">
        <v>8</v>
      </c>
    </row>
    <row r="74" spans="1:8" x14ac:dyDescent="0.25">
      <c r="A74" s="30"/>
      <c r="B74" s="16"/>
      <c r="C74" s="27"/>
      <c r="D74" s="27"/>
      <c r="E74" s="27"/>
      <c r="F74" s="27"/>
      <c r="G74" s="18" t="s">
        <v>266</v>
      </c>
      <c r="H74" s="19"/>
    </row>
    <row r="75" spans="1:8" ht="16.5" thickBot="1" x14ac:dyDescent="0.3">
      <c r="A75" s="30"/>
      <c r="B75" s="16"/>
      <c r="C75" s="27"/>
      <c r="D75" s="27"/>
      <c r="E75" s="27"/>
      <c r="F75" s="27"/>
      <c r="G75" s="11" t="s">
        <v>265</v>
      </c>
      <c r="H75" s="12">
        <v>11</v>
      </c>
    </row>
    <row r="76" spans="1:8" x14ac:dyDescent="0.25">
      <c r="A76" s="30"/>
      <c r="B76" s="16"/>
      <c r="C76" s="27"/>
      <c r="D76" s="27"/>
      <c r="E76" s="27"/>
      <c r="F76" s="27"/>
      <c r="G76" s="18" t="s">
        <v>253</v>
      </c>
      <c r="H76" s="19"/>
    </row>
    <row r="77" spans="1:8" x14ac:dyDescent="0.25">
      <c r="A77" s="30"/>
      <c r="B77" s="16"/>
      <c r="C77" s="27"/>
      <c r="D77" s="27"/>
      <c r="E77" s="27"/>
      <c r="F77" s="27"/>
      <c r="G77" s="11" t="s">
        <v>263</v>
      </c>
      <c r="H77" s="12">
        <v>2</v>
      </c>
    </row>
    <row r="78" spans="1:8" x14ac:dyDescent="0.25">
      <c r="A78" s="30"/>
      <c r="B78" s="16"/>
      <c r="C78" s="27"/>
      <c r="D78" s="27"/>
      <c r="E78" s="27"/>
      <c r="F78" s="27"/>
      <c r="G78" s="11" t="s">
        <v>252</v>
      </c>
      <c r="H78" s="12">
        <v>5</v>
      </c>
    </row>
    <row r="79" spans="1:8" ht="16.5" thickBot="1" x14ac:dyDescent="0.3">
      <c r="A79" s="30"/>
      <c r="B79" s="16"/>
      <c r="C79" s="27"/>
      <c r="D79" s="27"/>
      <c r="E79" s="27"/>
      <c r="F79" s="27"/>
      <c r="G79" s="11" t="s">
        <v>251</v>
      </c>
      <c r="H79" s="12">
        <v>5</v>
      </c>
    </row>
    <row r="80" spans="1:8" x14ac:dyDescent="0.25">
      <c r="A80" s="30"/>
      <c r="B80" s="16"/>
      <c r="C80" s="27"/>
      <c r="D80" s="27"/>
      <c r="E80" s="27"/>
      <c r="F80" s="27"/>
      <c r="G80" s="18" t="s">
        <v>236</v>
      </c>
      <c r="H80" s="19"/>
    </row>
    <row r="81" spans="1:8" ht="16.5" thickBot="1" x14ac:dyDescent="0.3">
      <c r="A81" s="30"/>
      <c r="B81" s="16"/>
      <c r="C81" s="27"/>
      <c r="D81" s="27"/>
      <c r="E81" s="27"/>
      <c r="F81" s="27"/>
      <c r="G81" s="11" t="s">
        <v>273</v>
      </c>
      <c r="H81" s="12">
        <v>4</v>
      </c>
    </row>
    <row r="82" spans="1:8" x14ac:dyDescent="0.25">
      <c r="A82" s="30"/>
      <c r="B82" s="16"/>
      <c r="C82" s="27"/>
      <c r="D82" s="27"/>
      <c r="E82" s="27"/>
      <c r="F82" s="27"/>
      <c r="G82" s="18" t="s">
        <v>153</v>
      </c>
      <c r="H82" s="19"/>
    </row>
    <row r="83" spans="1:8" x14ac:dyDescent="0.25">
      <c r="A83" s="30"/>
      <c r="B83" s="16"/>
      <c r="C83" s="27"/>
      <c r="D83" s="27"/>
      <c r="E83" s="27"/>
      <c r="F83" s="27"/>
      <c r="G83" s="11" t="s">
        <v>152</v>
      </c>
      <c r="H83" s="12">
        <v>6</v>
      </c>
    </row>
    <row r="84" spans="1:8" x14ac:dyDescent="0.25">
      <c r="A84" s="30"/>
      <c r="B84" s="16"/>
      <c r="C84" s="27"/>
      <c r="D84" s="27"/>
      <c r="E84" s="27"/>
      <c r="F84" s="27"/>
      <c r="G84" s="11" t="s">
        <v>151</v>
      </c>
      <c r="H84" s="12">
        <v>2</v>
      </c>
    </row>
    <row r="85" spans="1:8" ht="16.5" thickBot="1" x14ac:dyDescent="0.3">
      <c r="A85" s="30"/>
      <c r="B85" s="16"/>
      <c r="C85" s="28"/>
      <c r="D85" s="28"/>
      <c r="E85" s="28"/>
      <c r="F85" s="28"/>
      <c r="G85" s="20" t="s">
        <v>8</v>
      </c>
      <c r="H85" s="22">
        <f>SUM(H68:H69,H71:H73,H75:H75,H77:H79,H81:H81,H83:H84,)</f>
        <v>67</v>
      </c>
    </row>
    <row r="86" spans="1:8" ht="120" customHeight="1" thickBot="1" x14ac:dyDescent="0.3">
      <c r="A86" s="31"/>
      <c r="B86" s="17"/>
      <c r="C86" s="24" t="s">
        <v>283</v>
      </c>
      <c r="D86" s="24"/>
      <c r="E86" s="24"/>
      <c r="F86" s="25"/>
      <c r="G86" s="21"/>
      <c r="H86" s="23"/>
    </row>
    <row r="87" spans="1:8" x14ac:dyDescent="0.25">
      <c r="A87" s="29">
        <v>10</v>
      </c>
      <c r="B87" s="15" t="s">
        <v>261</v>
      </c>
      <c r="C87" s="26" t="s">
        <v>282</v>
      </c>
      <c r="D87" s="26" t="s">
        <v>281</v>
      </c>
      <c r="E87" s="26" t="s">
        <v>280</v>
      </c>
      <c r="F87" s="26" t="s">
        <v>279</v>
      </c>
      <c r="G87" s="18" t="s">
        <v>256</v>
      </c>
      <c r="H87" s="19"/>
    </row>
    <row r="88" spans="1:8" x14ac:dyDescent="0.25">
      <c r="A88" s="30"/>
      <c r="B88" s="16"/>
      <c r="C88" s="27"/>
      <c r="D88" s="27"/>
      <c r="E88" s="27"/>
      <c r="F88" s="27"/>
      <c r="G88" s="11" t="s">
        <v>272</v>
      </c>
      <c r="H88" s="12">
        <v>3</v>
      </c>
    </row>
    <row r="89" spans="1:8" x14ac:dyDescent="0.25">
      <c r="A89" s="30"/>
      <c r="B89" s="16"/>
      <c r="C89" s="27"/>
      <c r="D89" s="27"/>
      <c r="E89" s="27"/>
      <c r="F89" s="27"/>
      <c r="G89" s="11" t="s">
        <v>255</v>
      </c>
      <c r="H89" s="12">
        <v>4</v>
      </c>
    </row>
    <row r="90" spans="1:8" ht="16.5" thickBot="1" x14ac:dyDescent="0.3">
      <c r="A90" s="30"/>
      <c r="B90" s="16"/>
      <c r="C90" s="27"/>
      <c r="D90" s="27"/>
      <c r="E90" s="27"/>
      <c r="F90" s="27"/>
      <c r="G90" s="11" t="s">
        <v>254</v>
      </c>
      <c r="H90" s="12">
        <v>6</v>
      </c>
    </row>
    <row r="91" spans="1:8" x14ac:dyDescent="0.25">
      <c r="A91" s="30"/>
      <c r="B91" s="16"/>
      <c r="C91" s="27"/>
      <c r="D91" s="27"/>
      <c r="E91" s="27"/>
      <c r="F91" s="27"/>
      <c r="G91" s="18" t="s">
        <v>266</v>
      </c>
      <c r="H91" s="19"/>
    </row>
    <row r="92" spans="1:8" x14ac:dyDescent="0.25">
      <c r="A92" s="30"/>
      <c r="B92" s="16"/>
      <c r="C92" s="27"/>
      <c r="D92" s="27"/>
      <c r="E92" s="27"/>
      <c r="F92" s="27"/>
      <c r="G92" s="11" t="s">
        <v>265</v>
      </c>
      <c r="H92" s="12">
        <v>10</v>
      </c>
    </row>
    <row r="93" spans="1:8" ht="32.25" thickBot="1" x14ac:dyDescent="0.3">
      <c r="A93" s="30"/>
      <c r="B93" s="16"/>
      <c r="C93" s="27"/>
      <c r="D93" s="27"/>
      <c r="E93" s="27"/>
      <c r="F93" s="27"/>
      <c r="G93" s="11" t="s">
        <v>264</v>
      </c>
      <c r="H93" s="12">
        <v>21</v>
      </c>
    </row>
    <row r="94" spans="1:8" x14ac:dyDescent="0.25">
      <c r="A94" s="30"/>
      <c r="B94" s="16"/>
      <c r="C94" s="27"/>
      <c r="D94" s="27"/>
      <c r="E94" s="27"/>
      <c r="F94" s="27"/>
      <c r="G94" s="18" t="s">
        <v>253</v>
      </c>
      <c r="H94" s="19"/>
    </row>
    <row r="95" spans="1:8" x14ac:dyDescent="0.25">
      <c r="A95" s="30"/>
      <c r="B95" s="16"/>
      <c r="C95" s="27"/>
      <c r="D95" s="27"/>
      <c r="E95" s="27"/>
      <c r="F95" s="27"/>
      <c r="G95" s="11" t="s">
        <v>263</v>
      </c>
      <c r="H95" s="12">
        <v>2</v>
      </c>
    </row>
    <row r="96" spans="1:8" x14ac:dyDescent="0.25">
      <c r="A96" s="30"/>
      <c r="B96" s="16"/>
      <c r="C96" s="27"/>
      <c r="D96" s="27"/>
      <c r="E96" s="27"/>
      <c r="F96" s="27"/>
      <c r="G96" s="11" t="s">
        <v>252</v>
      </c>
      <c r="H96" s="12">
        <v>5</v>
      </c>
    </row>
    <row r="97" spans="1:8" ht="16.5" thickBot="1" x14ac:dyDescent="0.3">
      <c r="A97" s="30"/>
      <c r="B97" s="16"/>
      <c r="C97" s="27"/>
      <c r="D97" s="27"/>
      <c r="E97" s="27"/>
      <c r="F97" s="27"/>
      <c r="G97" s="11" t="s">
        <v>251</v>
      </c>
      <c r="H97" s="12">
        <v>5</v>
      </c>
    </row>
    <row r="98" spans="1:8" x14ac:dyDescent="0.25">
      <c r="A98" s="30"/>
      <c r="B98" s="16"/>
      <c r="C98" s="27"/>
      <c r="D98" s="27"/>
      <c r="E98" s="27"/>
      <c r="F98" s="27"/>
      <c r="G98" s="18" t="s">
        <v>236</v>
      </c>
      <c r="H98" s="19"/>
    </row>
    <row r="99" spans="1:8" ht="16.5" thickBot="1" x14ac:dyDescent="0.3">
      <c r="A99" s="30"/>
      <c r="B99" s="16"/>
      <c r="C99" s="27"/>
      <c r="D99" s="27"/>
      <c r="E99" s="27"/>
      <c r="F99" s="27"/>
      <c r="G99" s="11" t="s">
        <v>274</v>
      </c>
      <c r="H99" s="12">
        <v>7</v>
      </c>
    </row>
    <row r="100" spans="1:8" x14ac:dyDescent="0.25">
      <c r="A100" s="30"/>
      <c r="B100" s="16"/>
      <c r="C100" s="27"/>
      <c r="D100" s="27"/>
      <c r="E100" s="27"/>
      <c r="F100" s="27"/>
      <c r="G100" s="18" t="s">
        <v>153</v>
      </c>
      <c r="H100" s="19"/>
    </row>
    <row r="101" spans="1:8" x14ac:dyDescent="0.25">
      <c r="A101" s="30"/>
      <c r="B101" s="16"/>
      <c r="C101" s="27"/>
      <c r="D101" s="27"/>
      <c r="E101" s="27"/>
      <c r="F101" s="27"/>
      <c r="G101" s="11" t="s">
        <v>152</v>
      </c>
      <c r="H101" s="12">
        <v>7</v>
      </c>
    </row>
    <row r="102" spans="1:8" x14ac:dyDescent="0.25">
      <c r="A102" s="30"/>
      <c r="B102" s="16"/>
      <c r="C102" s="27"/>
      <c r="D102" s="27"/>
      <c r="E102" s="27"/>
      <c r="F102" s="27"/>
      <c r="G102" s="11" t="s">
        <v>151</v>
      </c>
      <c r="H102" s="12">
        <v>4</v>
      </c>
    </row>
    <row r="103" spans="1:8" ht="16.5" thickBot="1" x14ac:dyDescent="0.3">
      <c r="A103" s="30"/>
      <c r="B103" s="16"/>
      <c r="C103" s="28"/>
      <c r="D103" s="28"/>
      <c r="E103" s="28"/>
      <c r="F103" s="28"/>
      <c r="G103" s="20" t="s">
        <v>8</v>
      </c>
      <c r="H103" s="22">
        <f>SUM(H88:H90,H92:H93,H95:H97,H99:H99,H101:H102,)</f>
        <v>74</v>
      </c>
    </row>
    <row r="104" spans="1:8" ht="138" customHeight="1" thickBot="1" x14ac:dyDescent="0.3">
      <c r="A104" s="31"/>
      <c r="B104" s="17"/>
      <c r="C104" s="24" t="s">
        <v>278</v>
      </c>
      <c r="D104" s="24"/>
      <c r="E104" s="24"/>
      <c r="F104" s="25"/>
      <c r="G104" s="21"/>
      <c r="H104" s="23"/>
    </row>
    <row r="105" spans="1:8" x14ac:dyDescent="0.25">
      <c r="A105" s="29">
        <v>11</v>
      </c>
      <c r="B105" s="15" t="s">
        <v>261</v>
      </c>
      <c r="C105" s="26" t="s">
        <v>277</v>
      </c>
      <c r="D105" s="26" t="s">
        <v>276</v>
      </c>
      <c r="E105" s="26" t="s">
        <v>275</v>
      </c>
      <c r="F105" s="26" t="s">
        <v>174</v>
      </c>
      <c r="G105" s="18" t="s">
        <v>236</v>
      </c>
      <c r="H105" s="19"/>
    </row>
    <row r="106" spans="1:8" x14ac:dyDescent="0.25">
      <c r="A106" s="30"/>
      <c r="B106" s="16"/>
      <c r="C106" s="27"/>
      <c r="D106" s="27"/>
      <c r="E106" s="27"/>
      <c r="F106" s="27"/>
      <c r="G106" s="11" t="s">
        <v>274</v>
      </c>
      <c r="H106" s="12">
        <v>10</v>
      </c>
    </row>
    <row r="107" spans="1:8" ht="16.5" thickBot="1" x14ac:dyDescent="0.3">
      <c r="A107" s="30"/>
      <c r="B107" s="16"/>
      <c r="C107" s="27"/>
      <c r="D107" s="27"/>
      <c r="E107" s="27"/>
      <c r="F107" s="27"/>
      <c r="G107" s="11" t="s">
        <v>273</v>
      </c>
      <c r="H107" s="12">
        <v>3</v>
      </c>
    </row>
    <row r="108" spans="1:8" x14ac:dyDescent="0.25">
      <c r="A108" s="30"/>
      <c r="B108" s="16"/>
      <c r="C108" s="27"/>
      <c r="D108" s="27"/>
      <c r="E108" s="27"/>
      <c r="F108" s="27"/>
      <c r="G108" s="18" t="s">
        <v>256</v>
      </c>
      <c r="H108" s="19"/>
    </row>
    <row r="109" spans="1:8" x14ac:dyDescent="0.25">
      <c r="A109" s="30"/>
      <c r="B109" s="16"/>
      <c r="C109" s="27"/>
      <c r="D109" s="27"/>
      <c r="E109" s="27"/>
      <c r="F109" s="27"/>
      <c r="G109" s="11" t="s">
        <v>272</v>
      </c>
      <c r="H109" s="12">
        <v>2</v>
      </c>
    </row>
    <row r="110" spans="1:8" ht="16.5" thickBot="1" x14ac:dyDescent="0.3">
      <c r="A110" s="30"/>
      <c r="B110" s="16"/>
      <c r="C110" s="27"/>
      <c r="D110" s="27"/>
      <c r="E110" s="27"/>
      <c r="F110" s="27"/>
      <c r="G110" s="11" t="s">
        <v>255</v>
      </c>
      <c r="H110" s="12">
        <v>2</v>
      </c>
    </row>
    <row r="111" spans="1:8" x14ac:dyDescent="0.25">
      <c r="A111" s="30"/>
      <c r="B111" s="16"/>
      <c r="C111" s="27"/>
      <c r="D111" s="27"/>
      <c r="E111" s="27"/>
      <c r="F111" s="27"/>
      <c r="G111" s="18" t="s">
        <v>153</v>
      </c>
      <c r="H111" s="19"/>
    </row>
    <row r="112" spans="1:8" x14ac:dyDescent="0.25">
      <c r="A112" s="30"/>
      <c r="B112" s="16"/>
      <c r="C112" s="27"/>
      <c r="D112" s="27"/>
      <c r="E112" s="27"/>
      <c r="F112" s="27"/>
      <c r="G112" s="11" t="s">
        <v>152</v>
      </c>
      <c r="H112" s="12">
        <v>7</v>
      </c>
    </row>
    <row r="113" spans="1:8" x14ac:dyDescent="0.25">
      <c r="A113" s="30"/>
      <c r="B113" s="16"/>
      <c r="C113" s="27"/>
      <c r="D113" s="27"/>
      <c r="E113" s="27"/>
      <c r="F113" s="27"/>
      <c r="G113" s="11" t="s">
        <v>151</v>
      </c>
      <c r="H113" s="12">
        <v>5</v>
      </c>
    </row>
    <row r="114" spans="1:8" ht="114" customHeight="1" thickBot="1" x14ac:dyDescent="0.3">
      <c r="A114" s="30"/>
      <c r="B114" s="16"/>
      <c r="C114" s="28"/>
      <c r="D114" s="28"/>
      <c r="E114" s="28"/>
      <c r="F114" s="28"/>
      <c r="G114" s="20" t="s">
        <v>8</v>
      </c>
      <c r="H114" s="22">
        <f>SUM(H106:H107,H109:H110,H112:H113,)</f>
        <v>29</v>
      </c>
    </row>
    <row r="115" spans="1:8" ht="120" customHeight="1" thickBot="1" x14ac:dyDescent="0.3">
      <c r="A115" s="31"/>
      <c r="B115" s="17"/>
      <c r="C115" s="24" t="s">
        <v>271</v>
      </c>
      <c r="D115" s="24"/>
      <c r="E115" s="24"/>
      <c r="F115" s="25"/>
      <c r="G115" s="21"/>
      <c r="H115" s="23"/>
    </row>
    <row r="116" spans="1:8" x14ac:dyDescent="0.25">
      <c r="A116" s="29">
        <v>12</v>
      </c>
      <c r="B116" s="15" t="s">
        <v>261</v>
      </c>
      <c r="C116" s="26" t="s">
        <v>270</v>
      </c>
      <c r="D116" s="26" t="s">
        <v>269</v>
      </c>
      <c r="E116" s="26" t="s">
        <v>268</v>
      </c>
      <c r="F116" s="26" t="s">
        <v>267</v>
      </c>
      <c r="G116" s="18" t="s">
        <v>256</v>
      </c>
      <c r="H116" s="19"/>
    </row>
    <row r="117" spans="1:8" x14ac:dyDescent="0.25">
      <c r="A117" s="30"/>
      <c r="B117" s="16"/>
      <c r="C117" s="27"/>
      <c r="D117" s="27"/>
      <c r="E117" s="27"/>
      <c r="F117" s="27"/>
      <c r="G117" s="11" t="s">
        <v>255</v>
      </c>
      <c r="H117" s="12">
        <v>4</v>
      </c>
    </row>
    <row r="118" spans="1:8" ht="16.5" thickBot="1" x14ac:dyDescent="0.3">
      <c r="A118" s="30"/>
      <c r="B118" s="16"/>
      <c r="C118" s="27"/>
      <c r="D118" s="27"/>
      <c r="E118" s="27"/>
      <c r="F118" s="27"/>
      <c r="G118" s="11" t="s">
        <v>254</v>
      </c>
      <c r="H118" s="12">
        <v>6</v>
      </c>
    </row>
    <row r="119" spans="1:8" x14ac:dyDescent="0.25">
      <c r="A119" s="30"/>
      <c r="B119" s="16"/>
      <c r="C119" s="27"/>
      <c r="D119" s="27"/>
      <c r="E119" s="27"/>
      <c r="F119" s="27"/>
      <c r="G119" s="18" t="s">
        <v>266</v>
      </c>
      <c r="H119" s="19"/>
    </row>
    <row r="120" spans="1:8" x14ac:dyDescent="0.25">
      <c r="A120" s="30"/>
      <c r="B120" s="16"/>
      <c r="C120" s="27"/>
      <c r="D120" s="27"/>
      <c r="E120" s="27"/>
      <c r="F120" s="27"/>
      <c r="G120" s="11" t="s">
        <v>265</v>
      </c>
      <c r="H120" s="12">
        <v>10</v>
      </c>
    </row>
    <row r="121" spans="1:8" ht="32.25" thickBot="1" x14ac:dyDescent="0.3">
      <c r="A121" s="30"/>
      <c r="B121" s="16"/>
      <c r="C121" s="27"/>
      <c r="D121" s="27"/>
      <c r="E121" s="27"/>
      <c r="F121" s="27"/>
      <c r="G121" s="11" t="s">
        <v>264</v>
      </c>
      <c r="H121" s="12">
        <v>10</v>
      </c>
    </row>
    <row r="122" spans="1:8" x14ac:dyDescent="0.25">
      <c r="A122" s="30"/>
      <c r="B122" s="16"/>
      <c r="C122" s="27"/>
      <c r="D122" s="27"/>
      <c r="E122" s="27"/>
      <c r="F122" s="27"/>
      <c r="G122" s="18" t="s">
        <v>253</v>
      </c>
      <c r="H122" s="19"/>
    </row>
    <row r="123" spans="1:8" ht="16.5" thickBot="1" x14ac:dyDescent="0.3">
      <c r="A123" s="30"/>
      <c r="B123" s="16"/>
      <c r="C123" s="27"/>
      <c r="D123" s="27"/>
      <c r="E123" s="27"/>
      <c r="F123" s="27"/>
      <c r="G123" s="11" t="s">
        <v>263</v>
      </c>
      <c r="H123" s="12">
        <v>2</v>
      </c>
    </row>
    <row r="124" spans="1:8" x14ac:dyDescent="0.25">
      <c r="A124" s="30"/>
      <c r="B124" s="16"/>
      <c r="C124" s="27"/>
      <c r="D124" s="27"/>
      <c r="E124" s="27"/>
      <c r="F124" s="27"/>
      <c r="G124" s="18" t="s">
        <v>239</v>
      </c>
      <c r="H124" s="19"/>
    </row>
    <row r="125" spans="1:8" x14ac:dyDescent="0.25">
      <c r="A125" s="30"/>
      <c r="B125" s="16"/>
      <c r="C125" s="27"/>
      <c r="D125" s="27"/>
      <c r="E125" s="27"/>
      <c r="F125" s="27"/>
      <c r="G125" s="11" t="s">
        <v>238</v>
      </c>
      <c r="H125" s="12">
        <v>5</v>
      </c>
    </row>
    <row r="126" spans="1:8" ht="16.5" thickBot="1" x14ac:dyDescent="0.3">
      <c r="A126" s="30"/>
      <c r="B126" s="16"/>
      <c r="C126" s="27"/>
      <c r="D126" s="27"/>
      <c r="E126" s="27"/>
      <c r="F126" s="27"/>
      <c r="G126" s="11" t="s">
        <v>237</v>
      </c>
      <c r="H126" s="12">
        <v>5</v>
      </c>
    </row>
    <row r="127" spans="1:8" x14ac:dyDescent="0.25">
      <c r="A127" s="30"/>
      <c r="B127" s="16"/>
      <c r="C127" s="27"/>
      <c r="D127" s="27"/>
      <c r="E127" s="27"/>
      <c r="F127" s="27"/>
      <c r="G127" s="18" t="s">
        <v>153</v>
      </c>
      <c r="H127" s="19"/>
    </row>
    <row r="128" spans="1:8" x14ac:dyDescent="0.25">
      <c r="A128" s="30"/>
      <c r="B128" s="16"/>
      <c r="C128" s="27"/>
      <c r="D128" s="27"/>
      <c r="E128" s="27"/>
      <c r="F128" s="27"/>
      <c r="G128" s="11" t="s">
        <v>152</v>
      </c>
      <c r="H128" s="12">
        <v>7</v>
      </c>
    </row>
    <row r="129" spans="1:8" x14ac:dyDescent="0.25">
      <c r="A129" s="30"/>
      <c r="B129" s="16"/>
      <c r="C129" s="27"/>
      <c r="D129" s="27"/>
      <c r="E129" s="27"/>
      <c r="F129" s="27"/>
      <c r="G129" s="11" t="s">
        <v>151</v>
      </c>
      <c r="H129" s="12">
        <v>5</v>
      </c>
    </row>
    <row r="130" spans="1:8" ht="16.5" thickBot="1" x14ac:dyDescent="0.3">
      <c r="A130" s="30"/>
      <c r="B130" s="16"/>
      <c r="C130" s="28"/>
      <c r="D130" s="28"/>
      <c r="E130" s="28"/>
      <c r="F130" s="28"/>
      <c r="G130" s="20" t="s">
        <v>8</v>
      </c>
      <c r="H130" s="22">
        <f>SUM(H117:H118,H120:H121,H123:H123,H125:H126,H128:H129,)</f>
        <v>54</v>
      </c>
    </row>
    <row r="131" spans="1:8" ht="120" customHeight="1" thickBot="1" x14ac:dyDescent="0.3">
      <c r="A131" s="31"/>
      <c r="B131" s="17"/>
      <c r="C131" s="24" t="s">
        <v>262</v>
      </c>
      <c r="D131" s="24"/>
      <c r="E131" s="24"/>
      <c r="F131" s="25"/>
      <c r="G131" s="21"/>
      <c r="H131" s="23"/>
    </row>
    <row r="132" spans="1:8" x14ac:dyDescent="0.25">
      <c r="A132" s="29">
        <v>13</v>
      </c>
      <c r="B132" s="15" t="s">
        <v>261</v>
      </c>
      <c r="C132" s="26" t="s">
        <v>260</v>
      </c>
      <c r="D132" s="26" t="s">
        <v>259</v>
      </c>
      <c r="E132" s="26" t="s">
        <v>258</v>
      </c>
      <c r="F132" s="26" t="s">
        <v>257</v>
      </c>
      <c r="G132" s="18" t="s">
        <v>256</v>
      </c>
      <c r="H132" s="19"/>
    </row>
    <row r="133" spans="1:8" x14ac:dyDescent="0.25">
      <c r="A133" s="30"/>
      <c r="B133" s="16"/>
      <c r="C133" s="27"/>
      <c r="D133" s="27"/>
      <c r="E133" s="27"/>
      <c r="F133" s="27"/>
      <c r="G133" s="11" t="s">
        <v>255</v>
      </c>
      <c r="H133" s="12">
        <v>4</v>
      </c>
    </row>
    <row r="134" spans="1:8" ht="16.5" thickBot="1" x14ac:dyDescent="0.3">
      <c r="A134" s="30"/>
      <c r="B134" s="16"/>
      <c r="C134" s="27"/>
      <c r="D134" s="27"/>
      <c r="E134" s="27"/>
      <c r="F134" s="27"/>
      <c r="G134" s="11" t="s">
        <v>254</v>
      </c>
      <c r="H134" s="12">
        <v>4</v>
      </c>
    </row>
    <row r="135" spans="1:8" x14ac:dyDescent="0.25">
      <c r="A135" s="30"/>
      <c r="B135" s="16"/>
      <c r="C135" s="27"/>
      <c r="D135" s="27"/>
      <c r="E135" s="27"/>
      <c r="F135" s="27"/>
      <c r="G135" s="18" t="s">
        <v>253</v>
      </c>
      <c r="H135" s="19"/>
    </row>
    <row r="136" spans="1:8" x14ac:dyDescent="0.25">
      <c r="A136" s="30"/>
      <c r="B136" s="16"/>
      <c r="C136" s="27"/>
      <c r="D136" s="27"/>
      <c r="E136" s="27"/>
      <c r="F136" s="27"/>
      <c r="G136" s="11" t="s">
        <v>252</v>
      </c>
      <c r="H136" s="12">
        <v>3</v>
      </c>
    </row>
    <row r="137" spans="1:8" ht="16.5" thickBot="1" x14ac:dyDescent="0.3">
      <c r="A137" s="30"/>
      <c r="B137" s="16"/>
      <c r="C137" s="27"/>
      <c r="D137" s="27"/>
      <c r="E137" s="27"/>
      <c r="F137" s="27"/>
      <c r="G137" s="11" t="s">
        <v>251</v>
      </c>
      <c r="H137" s="12">
        <v>3</v>
      </c>
    </row>
    <row r="138" spans="1:8" x14ac:dyDescent="0.25">
      <c r="A138" s="30"/>
      <c r="B138" s="16"/>
      <c r="C138" s="27"/>
      <c r="D138" s="27"/>
      <c r="E138" s="27"/>
      <c r="F138" s="27"/>
      <c r="G138" s="18" t="s">
        <v>239</v>
      </c>
      <c r="H138" s="19"/>
    </row>
    <row r="139" spans="1:8" x14ac:dyDescent="0.25">
      <c r="A139" s="30"/>
      <c r="B139" s="16"/>
      <c r="C139" s="27"/>
      <c r="D139" s="27"/>
      <c r="E139" s="27"/>
      <c r="F139" s="27"/>
      <c r="G139" s="11" t="s">
        <v>238</v>
      </c>
      <c r="H139" s="12">
        <v>5</v>
      </c>
    </row>
    <row r="140" spans="1:8" x14ac:dyDescent="0.25">
      <c r="A140" s="30"/>
      <c r="B140" s="16"/>
      <c r="C140" s="27"/>
      <c r="D140" s="27"/>
      <c r="E140" s="27"/>
      <c r="F140" s="27"/>
      <c r="G140" s="11" t="s">
        <v>237</v>
      </c>
      <c r="H140" s="12">
        <v>5</v>
      </c>
    </row>
    <row r="141" spans="1:8" ht="16.5" thickBot="1" x14ac:dyDescent="0.3">
      <c r="A141" s="30"/>
      <c r="B141" s="16"/>
      <c r="C141" s="28"/>
      <c r="D141" s="28"/>
      <c r="E141" s="28"/>
      <c r="F141" s="28"/>
      <c r="G141" s="20" t="s">
        <v>8</v>
      </c>
      <c r="H141" s="22">
        <f>SUM(H133:H134,H136:H137,H139:H140,)</f>
        <v>24</v>
      </c>
    </row>
    <row r="142" spans="1:8" ht="120" customHeight="1" thickBot="1" x14ac:dyDescent="0.3">
      <c r="A142" s="31"/>
      <c r="B142" s="17"/>
      <c r="C142" s="24" t="s">
        <v>250</v>
      </c>
      <c r="D142" s="24"/>
      <c r="E142" s="24"/>
      <c r="F142" s="25"/>
      <c r="G142" s="21"/>
      <c r="H142" s="23"/>
    </row>
    <row r="143" spans="1:8" x14ac:dyDescent="0.25">
      <c r="A143" s="29">
        <v>14</v>
      </c>
      <c r="B143" s="15" t="s">
        <v>249</v>
      </c>
      <c r="C143" s="26" t="s">
        <v>248</v>
      </c>
      <c r="D143" s="26" t="s">
        <v>247</v>
      </c>
      <c r="E143" s="26" t="s">
        <v>246</v>
      </c>
      <c r="F143" s="26" t="s">
        <v>245</v>
      </c>
      <c r="G143" s="18" t="s">
        <v>244</v>
      </c>
      <c r="H143" s="19"/>
    </row>
    <row r="144" spans="1:8" x14ac:dyDescent="0.25">
      <c r="A144" s="30"/>
      <c r="B144" s="16"/>
      <c r="C144" s="27"/>
      <c r="D144" s="27"/>
      <c r="E144" s="27"/>
      <c r="F144" s="27"/>
      <c r="G144" s="11" t="s">
        <v>243</v>
      </c>
      <c r="H144" s="12">
        <v>6</v>
      </c>
    </row>
    <row r="145" spans="1:8" x14ac:dyDescent="0.25">
      <c r="A145" s="30"/>
      <c r="B145" s="16"/>
      <c r="C145" s="27"/>
      <c r="D145" s="27"/>
      <c r="E145" s="27"/>
      <c r="F145" s="27"/>
      <c r="G145" s="11" t="s">
        <v>242</v>
      </c>
      <c r="H145" s="12">
        <v>24</v>
      </c>
    </row>
    <row r="146" spans="1:8" x14ac:dyDescent="0.25">
      <c r="A146" s="30"/>
      <c r="B146" s="16"/>
      <c r="C146" s="27"/>
      <c r="D146" s="27"/>
      <c r="E146" s="27"/>
      <c r="F146" s="27"/>
      <c r="G146" s="11" t="s">
        <v>241</v>
      </c>
      <c r="H146" s="12">
        <v>24</v>
      </c>
    </row>
    <row r="147" spans="1:8" ht="16.5" thickBot="1" x14ac:dyDescent="0.3">
      <c r="A147" s="30"/>
      <c r="B147" s="16"/>
      <c r="C147" s="27"/>
      <c r="D147" s="27"/>
      <c r="E147" s="27"/>
      <c r="F147" s="27"/>
      <c r="G147" s="11" t="s">
        <v>240</v>
      </c>
      <c r="H147" s="12">
        <v>18</v>
      </c>
    </row>
    <row r="148" spans="1:8" x14ac:dyDescent="0.25">
      <c r="A148" s="30"/>
      <c r="B148" s="16"/>
      <c r="C148" s="27"/>
      <c r="D148" s="27"/>
      <c r="E148" s="27"/>
      <c r="F148" s="27"/>
      <c r="G148" s="18" t="s">
        <v>239</v>
      </c>
      <c r="H148" s="19"/>
    </row>
    <row r="149" spans="1:8" x14ac:dyDescent="0.25">
      <c r="A149" s="30"/>
      <c r="B149" s="16"/>
      <c r="C149" s="27"/>
      <c r="D149" s="27"/>
      <c r="E149" s="27"/>
      <c r="F149" s="27"/>
      <c r="G149" s="11" t="s">
        <v>238</v>
      </c>
      <c r="H149" s="12">
        <v>4</v>
      </c>
    </row>
    <row r="150" spans="1:8" ht="16.5" thickBot="1" x14ac:dyDescent="0.3">
      <c r="A150" s="30"/>
      <c r="B150" s="16"/>
      <c r="C150" s="27"/>
      <c r="D150" s="27"/>
      <c r="E150" s="27"/>
      <c r="F150" s="27"/>
      <c r="G150" s="11" t="s">
        <v>237</v>
      </c>
      <c r="H150" s="12">
        <v>4</v>
      </c>
    </row>
    <row r="151" spans="1:8" x14ac:dyDescent="0.25">
      <c r="A151" s="30"/>
      <c r="B151" s="16"/>
      <c r="C151" s="27"/>
      <c r="D151" s="27"/>
      <c r="E151" s="27"/>
      <c r="F151" s="27"/>
      <c r="G151" s="18" t="s">
        <v>236</v>
      </c>
      <c r="H151" s="19"/>
    </row>
    <row r="152" spans="1:8" ht="31.5" x14ac:dyDescent="0.25">
      <c r="A152" s="30"/>
      <c r="B152" s="16"/>
      <c r="C152" s="27"/>
      <c r="D152" s="27"/>
      <c r="E152" s="27"/>
      <c r="F152" s="27"/>
      <c r="G152" s="11" t="s">
        <v>235</v>
      </c>
      <c r="H152" s="12">
        <v>36</v>
      </c>
    </row>
    <row r="153" spans="1:8" ht="16.5" thickBot="1" x14ac:dyDescent="0.3">
      <c r="A153" s="30"/>
      <c r="B153" s="16"/>
      <c r="C153" s="28"/>
      <c r="D153" s="28"/>
      <c r="E153" s="28"/>
      <c r="F153" s="28"/>
      <c r="G153" s="20" t="s">
        <v>8</v>
      </c>
      <c r="H153" s="22">
        <f>SUM(H144:H147,H149:H150,H152:H152,)</f>
        <v>116</v>
      </c>
    </row>
    <row r="154" spans="1:8" ht="120" customHeight="1" thickBot="1" x14ac:dyDescent="0.3">
      <c r="A154" s="31"/>
      <c r="B154" s="17"/>
      <c r="C154" s="24" t="s">
        <v>234</v>
      </c>
      <c r="D154" s="24"/>
      <c r="E154" s="24"/>
      <c r="F154" s="25"/>
      <c r="G154" s="21"/>
      <c r="H154" s="23"/>
    </row>
    <row r="155" spans="1:8" x14ac:dyDescent="0.25">
      <c r="A155" s="29">
        <v>15</v>
      </c>
      <c r="B155" s="15" t="s">
        <v>186</v>
      </c>
      <c r="C155" s="26" t="s">
        <v>233</v>
      </c>
      <c r="D155" s="47" t="s">
        <v>232</v>
      </c>
      <c r="E155" s="47" t="s">
        <v>231</v>
      </c>
      <c r="F155" s="47" t="s">
        <v>230</v>
      </c>
      <c r="G155" s="18" t="s">
        <v>144</v>
      </c>
      <c r="H155" s="19"/>
    </row>
    <row r="156" spans="1:8" x14ac:dyDescent="0.25">
      <c r="A156" s="30"/>
      <c r="B156" s="16"/>
      <c r="C156" s="27"/>
      <c r="D156" s="46"/>
      <c r="E156" s="46"/>
      <c r="F156" s="46"/>
      <c r="G156" s="11" t="s">
        <v>196</v>
      </c>
      <c r="H156" s="12">
        <v>3</v>
      </c>
    </row>
    <row r="157" spans="1:8" x14ac:dyDescent="0.25">
      <c r="A157" s="30"/>
      <c r="B157" s="16"/>
      <c r="C157" s="27"/>
      <c r="D157" s="46"/>
      <c r="E157" s="46"/>
      <c r="F157" s="46"/>
      <c r="G157" s="11" t="s">
        <v>195</v>
      </c>
      <c r="H157" s="12">
        <v>5</v>
      </c>
    </row>
    <row r="158" spans="1:8" ht="16.5" thickBot="1" x14ac:dyDescent="0.3">
      <c r="A158" s="30"/>
      <c r="B158" s="16"/>
      <c r="C158" s="27"/>
      <c r="D158" s="46"/>
      <c r="E158" s="46"/>
      <c r="F158" s="46"/>
      <c r="G158" s="11" t="s">
        <v>155</v>
      </c>
      <c r="H158" s="12">
        <v>5</v>
      </c>
    </row>
    <row r="159" spans="1:8" x14ac:dyDescent="0.25">
      <c r="A159" s="30"/>
      <c r="B159" s="16"/>
      <c r="C159" s="27"/>
      <c r="D159" s="46"/>
      <c r="E159" s="46"/>
      <c r="F159" s="46"/>
      <c r="G159" s="18" t="s">
        <v>194</v>
      </c>
      <c r="H159" s="19"/>
    </row>
    <row r="160" spans="1:8" x14ac:dyDescent="0.25">
      <c r="A160" s="30"/>
      <c r="B160" s="16"/>
      <c r="C160" s="27"/>
      <c r="D160" s="46"/>
      <c r="E160" s="46"/>
      <c r="F160" s="46"/>
      <c r="G160" s="11" t="s">
        <v>193</v>
      </c>
      <c r="H160" s="12">
        <v>4</v>
      </c>
    </row>
    <row r="161" spans="1:8" x14ac:dyDescent="0.25">
      <c r="A161" s="30"/>
      <c r="B161" s="16"/>
      <c r="C161" s="27"/>
      <c r="D161" s="46"/>
      <c r="E161" s="46"/>
      <c r="F161" s="46"/>
      <c r="G161" s="11" t="s">
        <v>192</v>
      </c>
      <c r="H161" s="12">
        <v>6</v>
      </c>
    </row>
    <row r="162" spans="1:8" x14ac:dyDescent="0.25">
      <c r="A162" s="30"/>
      <c r="B162" s="16"/>
      <c r="C162" s="27"/>
      <c r="D162" s="46"/>
      <c r="E162" s="46"/>
      <c r="F162" s="46"/>
      <c r="G162" s="11" t="s">
        <v>191</v>
      </c>
      <c r="H162" s="12">
        <v>7</v>
      </c>
    </row>
    <row r="163" spans="1:8" x14ac:dyDescent="0.25">
      <c r="A163" s="30"/>
      <c r="B163" s="16"/>
      <c r="C163" s="27"/>
      <c r="D163" s="46"/>
      <c r="E163" s="46"/>
      <c r="F163" s="46"/>
      <c r="G163" s="11" t="s">
        <v>190</v>
      </c>
      <c r="H163" s="12">
        <v>2</v>
      </c>
    </row>
    <row r="164" spans="1:8" x14ac:dyDescent="0.25">
      <c r="A164" s="30"/>
      <c r="B164" s="16"/>
      <c r="C164" s="27"/>
      <c r="D164" s="46"/>
      <c r="E164" s="46"/>
      <c r="F164" s="46"/>
      <c r="G164" s="11" t="s">
        <v>189</v>
      </c>
      <c r="H164" s="12">
        <v>2</v>
      </c>
    </row>
    <row r="165" spans="1:8" ht="16.5" thickBot="1" x14ac:dyDescent="0.3">
      <c r="A165" s="30"/>
      <c r="B165" s="16"/>
      <c r="C165" s="28"/>
      <c r="D165" s="45"/>
      <c r="E165" s="45"/>
      <c r="F165" s="45"/>
      <c r="G165" s="20" t="s">
        <v>8</v>
      </c>
      <c r="H165" s="22">
        <f>SUM(H156:H158,H160:H164,)</f>
        <v>34</v>
      </c>
    </row>
    <row r="166" spans="1:8" ht="120" customHeight="1" thickBot="1" x14ac:dyDescent="0.3">
      <c r="A166" s="31"/>
      <c r="B166" s="17"/>
      <c r="C166" s="24" t="s">
        <v>229</v>
      </c>
      <c r="D166" s="24"/>
      <c r="E166" s="24"/>
      <c r="F166" s="25"/>
      <c r="G166" s="21"/>
      <c r="H166" s="23"/>
    </row>
    <row r="167" spans="1:8" x14ac:dyDescent="0.25">
      <c r="A167" s="29">
        <v>16</v>
      </c>
      <c r="B167" s="15" t="s">
        <v>186</v>
      </c>
      <c r="C167" s="26" t="s">
        <v>228</v>
      </c>
      <c r="D167" s="26" t="s">
        <v>227</v>
      </c>
      <c r="E167" s="26" t="s">
        <v>226</v>
      </c>
      <c r="F167" s="26" t="s">
        <v>225</v>
      </c>
      <c r="G167" s="18" t="s">
        <v>127</v>
      </c>
      <c r="H167" s="19"/>
    </row>
    <row r="168" spans="1:8" ht="16.5" thickBot="1" x14ac:dyDescent="0.3">
      <c r="A168" s="30"/>
      <c r="B168" s="16"/>
      <c r="C168" s="27"/>
      <c r="D168" s="27"/>
      <c r="E168" s="27"/>
      <c r="F168" s="27"/>
      <c r="G168" s="11" t="s">
        <v>203</v>
      </c>
      <c r="H168" s="12">
        <v>5</v>
      </c>
    </row>
    <row r="169" spans="1:8" x14ac:dyDescent="0.25">
      <c r="A169" s="30"/>
      <c r="B169" s="16"/>
      <c r="C169" s="27"/>
      <c r="D169" s="27"/>
      <c r="E169" s="27"/>
      <c r="F169" s="27"/>
      <c r="G169" s="18" t="s">
        <v>224</v>
      </c>
      <c r="H169" s="19"/>
    </row>
    <row r="170" spans="1:8" x14ac:dyDescent="0.25">
      <c r="A170" s="30"/>
      <c r="B170" s="16"/>
      <c r="C170" s="27"/>
      <c r="D170" s="27"/>
      <c r="E170" s="27"/>
      <c r="F170" s="27"/>
      <c r="G170" s="11" t="s">
        <v>223</v>
      </c>
      <c r="H170" s="12">
        <v>31</v>
      </c>
    </row>
    <row r="171" spans="1:8" x14ac:dyDescent="0.25">
      <c r="A171" s="30"/>
      <c r="B171" s="16"/>
      <c r="C171" s="27"/>
      <c r="D171" s="27"/>
      <c r="E171" s="27"/>
      <c r="F171" s="27"/>
      <c r="G171" s="11" t="s">
        <v>222</v>
      </c>
      <c r="H171" s="12">
        <v>31</v>
      </c>
    </row>
    <row r="172" spans="1:8" x14ac:dyDescent="0.25">
      <c r="A172" s="30"/>
      <c r="B172" s="16"/>
      <c r="C172" s="27"/>
      <c r="D172" s="27"/>
      <c r="E172" s="27"/>
      <c r="F172" s="27"/>
      <c r="G172" s="11" t="s">
        <v>221</v>
      </c>
      <c r="H172" s="12">
        <v>18</v>
      </c>
    </row>
    <row r="173" spans="1:8" x14ac:dyDescent="0.25">
      <c r="A173" s="30"/>
      <c r="B173" s="16"/>
      <c r="C173" s="27"/>
      <c r="D173" s="27"/>
      <c r="E173" s="27"/>
      <c r="F173" s="27"/>
      <c r="G173" s="11" t="s">
        <v>220</v>
      </c>
      <c r="H173" s="12">
        <v>17</v>
      </c>
    </row>
    <row r="174" spans="1:8" x14ac:dyDescent="0.25">
      <c r="A174" s="30"/>
      <c r="B174" s="16"/>
      <c r="C174" s="27"/>
      <c r="D174" s="27"/>
      <c r="E174" s="27"/>
      <c r="F174" s="27"/>
      <c r="G174" s="11" t="s">
        <v>219</v>
      </c>
      <c r="H174" s="12">
        <v>17</v>
      </c>
    </row>
    <row r="175" spans="1:8" ht="31.5" x14ac:dyDescent="0.25">
      <c r="A175" s="30"/>
      <c r="B175" s="16"/>
      <c r="C175" s="27"/>
      <c r="D175" s="27"/>
      <c r="E175" s="27"/>
      <c r="F175" s="27"/>
      <c r="G175" s="11" t="s">
        <v>218</v>
      </c>
      <c r="H175" s="12">
        <v>9</v>
      </c>
    </row>
    <row r="176" spans="1:8" ht="16.5" thickBot="1" x14ac:dyDescent="0.3">
      <c r="A176" s="30"/>
      <c r="B176" s="16"/>
      <c r="C176" s="28"/>
      <c r="D176" s="28"/>
      <c r="E176" s="28"/>
      <c r="F176" s="28"/>
      <c r="G176" s="20" t="s">
        <v>8</v>
      </c>
      <c r="H176" s="22">
        <f>SUM(H168:H168,H170:H175,)</f>
        <v>128</v>
      </c>
    </row>
    <row r="177" spans="1:8" ht="120" customHeight="1" thickBot="1" x14ac:dyDescent="0.3">
      <c r="A177" s="31"/>
      <c r="B177" s="17"/>
      <c r="C177" s="24" t="s">
        <v>217</v>
      </c>
      <c r="D177" s="24"/>
      <c r="E177" s="24"/>
      <c r="F177" s="25"/>
      <c r="G177" s="21"/>
      <c r="H177" s="23"/>
    </row>
    <row r="178" spans="1:8" x14ac:dyDescent="0.25">
      <c r="A178" s="29">
        <v>17</v>
      </c>
      <c r="B178" s="15" t="s">
        <v>201</v>
      </c>
      <c r="C178" s="26" t="s">
        <v>216</v>
      </c>
      <c r="D178" s="26" t="s">
        <v>215</v>
      </c>
      <c r="E178" s="26" t="s">
        <v>214</v>
      </c>
      <c r="F178" s="26" t="s">
        <v>204</v>
      </c>
      <c r="G178" s="18" t="s">
        <v>140</v>
      </c>
      <c r="H178" s="19"/>
    </row>
    <row r="179" spans="1:8" x14ac:dyDescent="0.25">
      <c r="A179" s="30"/>
      <c r="B179" s="16"/>
      <c r="C179" s="27"/>
      <c r="D179" s="27"/>
      <c r="E179" s="27"/>
      <c r="F179" s="27"/>
      <c r="G179" s="11" t="s">
        <v>139</v>
      </c>
      <c r="H179" s="12">
        <v>5</v>
      </c>
    </row>
    <row r="180" spans="1:8" x14ac:dyDescent="0.25">
      <c r="A180" s="30"/>
      <c r="B180" s="16"/>
      <c r="C180" s="27"/>
      <c r="D180" s="27"/>
      <c r="E180" s="27"/>
      <c r="F180" s="27"/>
      <c r="G180" s="11" t="s">
        <v>181</v>
      </c>
      <c r="H180" s="12">
        <v>5</v>
      </c>
    </row>
    <row r="181" spans="1:8" x14ac:dyDescent="0.25">
      <c r="A181" s="30"/>
      <c r="B181" s="16"/>
      <c r="C181" s="27"/>
      <c r="D181" s="27"/>
      <c r="E181" s="27"/>
      <c r="F181" s="27"/>
      <c r="G181" s="11" t="s">
        <v>138</v>
      </c>
      <c r="H181" s="12">
        <v>2</v>
      </c>
    </row>
    <row r="182" spans="1:8" x14ac:dyDescent="0.25">
      <c r="A182" s="30"/>
      <c r="B182" s="16"/>
      <c r="C182" s="27"/>
      <c r="D182" s="27"/>
      <c r="E182" s="27"/>
      <c r="F182" s="27"/>
      <c r="G182" s="11" t="s">
        <v>180</v>
      </c>
      <c r="H182" s="12">
        <v>3</v>
      </c>
    </row>
    <row r="183" spans="1:8" x14ac:dyDescent="0.25">
      <c r="A183" s="30"/>
      <c r="B183" s="16"/>
      <c r="C183" s="27"/>
      <c r="D183" s="27"/>
      <c r="E183" s="27"/>
      <c r="F183" s="27"/>
      <c r="G183" s="11" t="s">
        <v>137</v>
      </c>
      <c r="H183" s="12">
        <v>2</v>
      </c>
    </row>
    <row r="184" spans="1:8" ht="32.25" thickBot="1" x14ac:dyDescent="0.3">
      <c r="A184" s="30"/>
      <c r="B184" s="16"/>
      <c r="C184" s="27"/>
      <c r="D184" s="27"/>
      <c r="E184" s="27"/>
      <c r="F184" s="27"/>
      <c r="G184" s="11" t="s">
        <v>179</v>
      </c>
      <c r="H184" s="12">
        <v>3</v>
      </c>
    </row>
    <row r="185" spans="1:8" x14ac:dyDescent="0.25">
      <c r="A185" s="30"/>
      <c r="B185" s="16"/>
      <c r="C185" s="27"/>
      <c r="D185" s="27"/>
      <c r="E185" s="27"/>
      <c r="F185" s="27"/>
      <c r="G185" s="18" t="s">
        <v>194</v>
      </c>
      <c r="H185" s="19"/>
    </row>
    <row r="186" spans="1:8" x14ac:dyDescent="0.25">
      <c r="A186" s="30"/>
      <c r="B186" s="16"/>
      <c r="C186" s="27"/>
      <c r="D186" s="27"/>
      <c r="E186" s="27"/>
      <c r="F186" s="27"/>
      <c r="G186" s="11" t="s">
        <v>193</v>
      </c>
      <c r="H186" s="12">
        <v>4</v>
      </c>
    </row>
    <row r="187" spans="1:8" x14ac:dyDescent="0.25">
      <c r="A187" s="30"/>
      <c r="B187" s="16"/>
      <c r="C187" s="27"/>
      <c r="D187" s="27"/>
      <c r="E187" s="27"/>
      <c r="F187" s="27"/>
      <c r="G187" s="11" t="s">
        <v>192</v>
      </c>
      <c r="H187" s="12">
        <v>5</v>
      </c>
    </row>
    <row r="188" spans="1:8" x14ac:dyDescent="0.25">
      <c r="A188" s="30"/>
      <c r="B188" s="16"/>
      <c r="C188" s="27"/>
      <c r="D188" s="27"/>
      <c r="E188" s="27"/>
      <c r="F188" s="27"/>
      <c r="G188" s="11" t="s">
        <v>191</v>
      </c>
      <c r="H188" s="12">
        <v>7</v>
      </c>
    </row>
    <row r="189" spans="1:8" x14ac:dyDescent="0.25">
      <c r="A189" s="30"/>
      <c r="B189" s="16"/>
      <c r="C189" s="27"/>
      <c r="D189" s="27"/>
      <c r="E189" s="27"/>
      <c r="F189" s="27"/>
      <c r="G189" s="11" t="s">
        <v>190</v>
      </c>
      <c r="H189" s="12">
        <v>2</v>
      </c>
    </row>
    <row r="190" spans="1:8" x14ac:dyDescent="0.25">
      <c r="A190" s="30"/>
      <c r="B190" s="16"/>
      <c r="C190" s="27"/>
      <c r="D190" s="27"/>
      <c r="E190" s="27"/>
      <c r="F190" s="27"/>
      <c r="G190" s="11" t="s">
        <v>189</v>
      </c>
      <c r="H190" s="12">
        <v>2</v>
      </c>
    </row>
    <row r="191" spans="1:8" ht="16.5" thickBot="1" x14ac:dyDescent="0.3">
      <c r="A191" s="30"/>
      <c r="B191" s="16"/>
      <c r="C191" s="28"/>
      <c r="D191" s="28"/>
      <c r="E191" s="28"/>
      <c r="F191" s="28"/>
      <c r="G191" s="20" t="s">
        <v>8</v>
      </c>
      <c r="H191" s="22">
        <f>SUM(H179:H184,H186:H190,)</f>
        <v>40</v>
      </c>
    </row>
    <row r="192" spans="1:8" ht="120" customHeight="1" thickBot="1" x14ac:dyDescent="0.3">
      <c r="A192" s="31"/>
      <c r="B192" s="17"/>
      <c r="C192" s="24" t="s">
        <v>213</v>
      </c>
      <c r="D192" s="24"/>
      <c r="E192" s="24"/>
      <c r="F192" s="25"/>
      <c r="G192" s="21"/>
      <c r="H192" s="23"/>
    </row>
    <row r="193" spans="1:8" x14ac:dyDescent="0.25">
      <c r="A193" s="29">
        <v>18</v>
      </c>
      <c r="B193" s="15" t="s">
        <v>186</v>
      </c>
      <c r="C193" s="26" t="s">
        <v>212</v>
      </c>
      <c r="D193" s="47" t="s">
        <v>211</v>
      </c>
      <c r="E193" s="47" t="s">
        <v>210</v>
      </c>
      <c r="F193" s="47" t="s">
        <v>209</v>
      </c>
      <c r="G193" s="18" t="s">
        <v>144</v>
      </c>
      <c r="H193" s="19"/>
    </row>
    <row r="194" spans="1:8" x14ac:dyDescent="0.25">
      <c r="A194" s="30"/>
      <c r="B194" s="16"/>
      <c r="C194" s="27"/>
      <c r="D194" s="46"/>
      <c r="E194" s="46"/>
      <c r="F194" s="46"/>
      <c r="G194" s="11" t="s">
        <v>196</v>
      </c>
      <c r="H194" s="12">
        <v>3</v>
      </c>
    </row>
    <row r="195" spans="1:8" x14ac:dyDescent="0.25">
      <c r="A195" s="30"/>
      <c r="B195" s="16"/>
      <c r="C195" s="27"/>
      <c r="D195" s="46"/>
      <c r="E195" s="46"/>
      <c r="F195" s="46"/>
      <c r="G195" s="11" t="s">
        <v>195</v>
      </c>
      <c r="H195" s="12">
        <v>5</v>
      </c>
    </row>
    <row r="196" spans="1:8" ht="16.5" thickBot="1" x14ac:dyDescent="0.3">
      <c r="A196" s="30"/>
      <c r="B196" s="16"/>
      <c r="C196" s="27"/>
      <c r="D196" s="46"/>
      <c r="E196" s="46"/>
      <c r="F196" s="46"/>
      <c r="G196" s="11" t="s">
        <v>155</v>
      </c>
      <c r="H196" s="12">
        <v>5</v>
      </c>
    </row>
    <row r="197" spans="1:8" x14ac:dyDescent="0.25">
      <c r="A197" s="30"/>
      <c r="B197" s="16"/>
      <c r="C197" s="27"/>
      <c r="D197" s="46"/>
      <c r="E197" s="46"/>
      <c r="F197" s="46"/>
      <c r="G197" s="18" t="s">
        <v>194</v>
      </c>
      <c r="H197" s="19"/>
    </row>
    <row r="198" spans="1:8" x14ac:dyDescent="0.25">
      <c r="A198" s="30"/>
      <c r="B198" s="16"/>
      <c r="C198" s="27"/>
      <c r="D198" s="46"/>
      <c r="E198" s="46"/>
      <c r="F198" s="46"/>
      <c r="G198" s="11" t="s">
        <v>193</v>
      </c>
      <c r="H198" s="12">
        <v>5</v>
      </c>
    </row>
    <row r="199" spans="1:8" x14ac:dyDescent="0.25">
      <c r="A199" s="30"/>
      <c r="B199" s="16"/>
      <c r="C199" s="27"/>
      <c r="D199" s="46"/>
      <c r="E199" s="46"/>
      <c r="F199" s="46"/>
      <c r="G199" s="11" t="s">
        <v>192</v>
      </c>
      <c r="H199" s="12">
        <v>5</v>
      </c>
    </row>
    <row r="200" spans="1:8" x14ac:dyDescent="0.25">
      <c r="A200" s="30"/>
      <c r="B200" s="16"/>
      <c r="C200" s="27"/>
      <c r="D200" s="46"/>
      <c r="E200" s="46"/>
      <c r="F200" s="46"/>
      <c r="G200" s="11" t="s">
        <v>191</v>
      </c>
      <c r="H200" s="12">
        <v>2</v>
      </c>
    </row>
    <row r="201" spans="1:8" x14ac:dyDescent="0.25">
      <c r="A201" s="30"/>
      <c r="B201" s="16"/>
      <c r="C201" s="27"/>
      <c r="D201" s="46"/>
      <c r="E201" s="46"/>
      <c r="F201" s="46"/>
      <c r="G201" s="11" t="s">
        <v>190</v>
      </c>
      <c r="H201" s="12">
        <v>2</v>
      </c>
    </row>
    <row r="202" spans="1:8" x14ac:dyDescent="0.25">
      <c r="A202" s="30"/>
      <c r="B202" s="16"/>
      <c r="C202" s="27"/>
      <c r="D202" s="46"/>
      <c r="E202" s="46"/>
      <c r="F202" s="46"/>
      <c r="G202" s="11" t="s">
        <v>189</v>
      </c>
      <c r="H202" s="12">
        <v>2</v>
      </c>
    </row>
    <row r="203" spans="1:8" ht="16.5" thickBot="1" x14ac:dyDescent="0.3">
      <c r="A203" s="30"/>
      <c r="B203" s="16"/>
      <c r="C203" s="27"/>
      <c r="D203" s="46"/>
      <c r="E203" s="46"/>
      <c r="F203" s="46"/>
      <c r="G203" s="11" t="s">
        <v>188</v>
      </c>
      <c r="H203" s="12">
        <v>2</v>
      </c>
    </row>
    <row r="204" spans="1:8" x14ac:dyDescent="0.25">
      <c r="A204" s="30"/>
      <c r="B204" s="16"/>
      <c r="C204" s="27"/>
      <c r="D204" s="46"/>
      <c r="E204" s="46"/>
      <c r="F204" s="46"/>
      <c r="G204" s="18" t="s">
        <v>140</v>
      </c>
      <c r="H204" s="19"/>
    </row>
    <row r="205" spans="1:8" x14ac:dyDescent="0.25">
      <c r="A205" s="30"/>
      <c r="B205" s="16"/>
      <c r="C205" s="27"/>
      <c r="D205" s="46"/>
      <c r="E205" s="46"/>
      <c r="F205" s="46"/>
      <c r="G205" s="11" t="s">
        <v>139</v>
      </c>
      <c r="H205" s="12">
        <v>5</v>
      </c>
    </row>
    <row r="206" spans="1:8" x14ac:dyDescent="0.25">
      <c r="A206" s="30"/>
      <c r="B206" s="16"/>
      <c r="C206" s="27"/>
      <c r="D206" s="46"/>
      <c r="E206" s="46"/>
      <c r="F206" s="46"/>
      <c r="G206" s="11" t="s">
        <v>181</v>
      </c>
      <c r="H206" s="12">
        <v>5</v>
      </c>
    </row>
    <row r="207" spans="1:8" x14ac:dyDescent="0.25">
      <c r="A207" s="30"/>
      <c r="B207" s="16"/>
      <c r="C207" s="27"/>
      <c r="D207" s="46"/>
      <c r="E207" s="46"/>
      <c r="F207" s="46"/>
      <c r="G207" s="11" t="s">
        <v>138</v>
      </c>
      <c r="H207" s="12">
        <v>2</v>
      </c>
    </row>
    <row r="208" spans="1:8" x14ac:dyDescent="0.25">
      <c r="A208" s="30"/>
      <c r="B208" s="16"/>
      <c r="C208" s="27"/>
      <c r="D208" s="46"/>
      <c r="E208" s="46"/>
      <c r="F208" s="46"/>
      <c r="G208" s="11" t="s">
        <v>180</v>
      </c>
      <c r="H208" s="12">
        <v>4</v>
      </c>
    </row>
    <row r="209" spans="1:8" x14ac:dyDescent="0.25">
      <c r="A209" s="30"/>
      <c r="B209" s="16"/>
      <c r="C209" s="27"/>
      <c r="D209" s="46"/>
      <c r="E209" s="46"/>
      <c r="F209" s="46"/>
      <c r="G209" s="11" t="s">
        <v>137</v>
      </c>
      <c r="H209" s="12">
        <v>2</v>
      </c>
    </row>
    <row r="210" spans="1:8" ht="32.25" thickBot="1" x14ac:dyDescent="0.3">
      <c r="A210" s="30"/>
      <c r="B210" s="16"/>
      <c r="C210" s="27"/>
      <c r="D210" s="46"/>
      <c r="E210" s="46"/>
      <c r="F210" s="46"/>
      <c r="G210" s="11" t="s">
        <v>179</v>
      </c>
      <c r="H210" s="12">
        <v>4</v>
      </c>
    </row>
    <row r="211" spans="1:8" x14ac:dyDescent="0.25">
      <c r="A211" s="30"/>
      <c r="B211" s="16"/>
      <c r="C211" s="27"/>
      <c r="D211" s="46"/>
      <c r="E211" s="46"/>
      <c r="F211" s="46"/>
      <c r="G211" s="18" t="s">
        <v>127</v>
      </c>
      <c r="H211" s="19"/>
    </row>
    <row r="212" spans="1:8" x14ac:dyDescent="0.25">
      <c r="A212" s="30"/>
      <c r="B212" s="16"/>
      <c r="C212" s="27"/>
      <c r="D212" s="46"/>
      <c r="E212" s="46"/>
      <c r="F212" s="46"/>
      <c r="G212" s="11" t="s">
        <v>203</v>
      </c>
      <c r="H212" s="12">
        <v>5</v>
      </c>
    </row>
    <row r="213" spans="1:8" x14ac:dyDescent="0.25">
      <c r="A213" s="30"/>
      <c r="B213" s="16"/>
      <c r="C213" s="27"/>
      <c r="D213" s="46"/>
      <c r="E213" s="46"/>
      <c r="F213" s="46"/>
      <c r="G213" s="11" t="s">
        <v>167</v>
      </c>
      <c r="H213" s="12">
        <v>5</v>
      </c>
    </row>
    <row r="214" spans="1:8" x14ac:dyDescent="0.25">
      <c r="A214" s="30"/>
      <c r="B214" s="16"/>
      <c r="C214" s="27"/>
      <c r="D214" s="46"/>
      <c r="E214" s="46"/>
      <c r="F214" s="46"/>
      <c r="G214" s="11" t="s">
        <v>142</v>
      </c>
      <c r="H214" s="12">
        <v>5</v>
      </c>
    </row>
    <row r="215" spans="1:8" x14ac:dyDescent="0.25">
      <c r="A215" s="30"/>
      <c r="B215" s="16"/>
      <c r="C215" s="27"/>
      <c r="D215" s="46"/>
      <c r="E215" s="46"/>
      <c r="F215" s="46"/>
      <c r="G215" s="11" t="s">
        <v>141</v>
      </c>
      <c r="H215" s="12">
        <v>5</v>
      </c>
    </row>
    <row r="216" spans="1:8" ht="16.5" thickBot="1" x14ac:dyDescent="0.3">
      <c r="A216" s="30"/>
      <c r="B216" s="16"/>
      <c r="C216" s="28"/>
      <c r="D216" s="45"/>
      <c r="E216" s="45"/>
      <c r="F216" s="45"/>
      <c r="G216" s="20" t="s">
        <v>8</v>
      </c>
      <c r="H216" s="22">
        <f>SUM(H194:H196,H198:H203,H205:H210,H212:H215)</f>
        <v>73</v>
      </c>
    </row>
    <row r="217" spans="1:8" ht="120" customHeight="1" thickBot="1" x14ac:dyDescent="0.3">
      <c r="A217" s="31"/>
      <c r="B217" s="17"/>
      <c r="C217" s="24" t="s">
        <v>208</v>
      </c>
      <c r="D217" s="24"/>
      <c r="E217" s="24"/>
      <c r="F217" s="25"/>
      <c r="G217" s="21"/>
      <c r="H217" s="23"/>
    </row>
    <row r="218" spans="1:8" x14ac:dyDescent="0.25">
      <c r="A218" s="29">
        <v>19</v>
      </c>
      <c r="B218" s="15" t="s">
        <v>135</v>
      </c>
      <c r="C218" s="26" t="s">
        <v>207</v>
      </c>
      <c r="D218" s="26" t="s">
        <v>206</v>
      </c>
      <c r="E218" s="26" t="s">
        <v>205</v>
      </c>
      <c r="F218" s="26" t="s">
        <v>204</v>
      </c>
      <c r="G218" s="18" t="s">
        <v>130</v>
      </c>
      <c r="H218" s="19"/>
    </row>
    <row r="219" spans="1:8" x14ac:dyDescent="0.25">
      <c r="A219" s="30"/>
      <c r="B219" s="16"/>
      <c r="C219" s="27"/>
      <c r="D219" s="27"/>
      <c r="E219" s="27"/>
      <c r="F219" s="27"/>
      <c r="G219" s="11" t="s">
        <v>129</v>
      </c>
      <c r="H219" s="12">
        <v>5</v>
      </c>
    </row>
    <row r="220" spans="1:8" x14ac:dyDescent="0.25">
      <c r="A220" s="30"/>
      <c r="B220" s="16"/>
      <c r="C220" s="27"/>
      <c r="D220" s="27"/>
      <c r="E220" s="27"/>
      <c r="F220" s="27"/>
      <c r="G220" s="11" t="s">
        <v>173</v>
      </c>
      <c r="H220" s="12">
        <v>4</v>
      </c>
    </row>
    <row r="221" spans="1:8" x14ac:dyDescent="0.25">
      <c r="A221" s="30"/>
      <c r="B221" s="16"/>
      <c r="C221" s="27"/>
      <c r="D221" s="27"/>
      <c r="E221" s="27"/>
      <c r="F221" s="27"/>
      <c r="G221" s="11" t="s">
        <v>128</v>
      </c>
      <c r="H221" s="12">
        <v>10</v>
      </c>
    </row>
    <row r="222" spans="1:8" ht="16.5" thickBot="1" x14ac:dyDescent="0.3">
      <c r="A222" s="30"/>
      <c r="B222" s="16"/>
      <c r="C222" s="27"/>
      <c r="D222" s="27"/>
      <c r="E222" s="27"/>
      <c r="F222" s="27"/>
      <c r="G222" s="11" t="s">
        <v>161</v>
      </c>
      <c r="H222" s="12">
        <v>5</v>
      </c>
    </row>
    <row r="223" spans="1:8" x14ac:dyDescent="0.25">
      <c r="A223" s="30"/>
      <c r="B223" s="16"/>
      <c r="C223" s="27"/>
      <c r="D223" s="27"/>
      <c r="E223" s="27"/>
      <c r="F223" s="27"/>
      <c r="G223" s="18" t="s">
        <v>127</v>
      </c>
      <c r="H223" s="19"/>
    </row>
    <row r="224" spans="1:8" x14ac:dyDescent="0.25">
      <c r="A224" s="30"/>
      <c r="B224" s="16"/>
      <c r="C224" s="27"/>
      <c r="D224" s="27"/>
      <c r="E224" s="27"/>
      <c r="F224" s="27"/>
      <c r="G224" s="11" t="s">
        <v>203</v>
      </c>
      <c r="H224" s="12">
        <v>4</v>
      </c>
    </row>
    <row r="225" spans="1:8" x14ac:dyDescent="0.25">
      <c r="A225" s="30"/>
      <c r="B225" s="16"/>
      <c r="C225" s="27"/>
      <c r="D225" s="27"/>
      <c r="E225" s="27"/>
      <c r="F225" s="27"/>
      <c r="G225" s="11" t="s">
        <v>167</v>
      </c>
      <c r="H225" s="12">
        <v>2</v>
      </c>
    </row>
    <row r="226" spans="1:8" x14ac:dyDescent="0.25">
      <c r="A226" s="30"/>
      <c r="B226" s="16"/>
      <c r="C226" s="27"/>
      <c r="D226" s="27"/>
      <c r="E226" s="27"/>
      <c r="F226" s="27"/>
      <c r="G226" s="11" t="s">
        <v>142</v>
      </c>
      <c r="H226" s="12">
        <v>5</v>
      </c>
    </row>
    <row r="227" spans="1:8" x14ac:dyDescent="0.25">
      <c r="A227" s="30"/>
      <c r="B227" s="16"/>
      <c r="C227" s="27"/>
      <c r="D227" s="27"/>
      <c r="E227" s="27"/>
      <c r="F227" s="27"/>
      <c r="G227" s="11" t="s">
        <v>141</v>
      </c>
      <c r="H227" s="12">
        <v>5</v>
      </c>
    </row>
    <row r="228" spans="1:8" ht="31.5" x14ac:dyDescent="0.25">
      <c r="A228" s="30"/>
      <c r="B228" s="16"/>
      <c r="C228" s="27"/>
      <c r="D228" s="27"/>
      <c r="E228" s="27"/>
      <c r="F228" s="27"/>
      <c r="G228" s="11" t="s">
        <v>154</v>
      </c>
      <c r="H228" s="12">
        <v>5</v>
      </c>
    </row>
    <row r="229" spans="1:8" ht="31.5" x14ac:dyDescent="0.25">
      <c r="A229" s="30"/>
      <c r="B229" s="16"/>
      <c r="C229" s="27"/>
      <c r="D229" s="27"/>
      <c r="E229" s="27"/>
      <c r="F229" s="27"/>
      <c r="G229" s="11" t="s">
        <v>126</v>
      </c>
      <c r="H229" s="12">
        <v>5</v>
      </c>
    </row>
    <row r="230" spans="1:8" ht="16.5" thickBot="1" x14ac:dyDescent="0.3">
      <c r="A230" s="30"/>
      <c r="B230" s="16"/>
      <c r="C230" s="28"/>
      <c r="D230" s="28"/>
      <c r="E230" s="28"/>
      <c r="F230" s="28"/>
      <c r="G230" s="20" t="s">
        <v>8</v>
      </c>
      <c r="H230" s="22">
        <f>SUM(H219:H222,H224:H229,)</f>
        <v>50</v>
      </c>
    </row>
    <row r="231" spans="1:8" ht="150" customHeight="1" thickBot="1" x14ac:dyDescent="0.3">
      <c r="A231" s="31"/>
      <c r="B231" s="17"/>
      <c r="C231" s="24" t="s">
        <v>202</v>
      </c>
      <c r="D231" s="24"/>
      <c r="E231" s="24"/>
      <c r="F231" s="25"/>
      <c r="G231" s="21"/>
      <c r="H231" s="23"/>
    </row>
    <row r="232" spans="1:8" x14ac:dyDescent="0.25">
      <c r="A232" s="29">
        <v>20</v>
      </c>
      <c r="B232" s="15" t="s">
        <v>201</v>
      </c>
      <c r="C232" s="26" t="s">
        <v>200</v>
      </c>
      <c r="D232" s="26" t="s">
        <v>199</v>
      </c>
      <c r="E232" s="26" t="s">
        <v>198</v>
      </c>
      <c r="F232" s="26" t="s">
        <v>197</v>
      </c>
      <c r="G232" s="18" t="s">
        <v>144</v>
      </c>
      <c r="H232" s="19"/>
    </row>
    <row r="233" spans="1:8" x14ac:dyDescent="0.25">
      <c r="A233" s="30"/>
      <c r="B233" s="16"/>
      <c r="C233" s="27"/>
      <c r="D233" s="27"/>
      <c r="E233" s="27"/>
      <c r="F233" s="27"/>
      <c r="G233" s="11" t="s">
        <v>196</v>
      </c>
      <c r="H233" s="12">
        <v>3</v>
      </c>
    </row>
    <row r="234" spans="1:8" x14ac:dyDescent="0.25">
      <c r="A234" s="30"/>
      <c r="B234" s="16"/>
      <c r="C234" s="27"/>
      <c r="D234" s="27"/>
      <c r="E234" s="27"/>
      <c r="F234" s="27"/>
      <c r="G234" s="11" t="s">
        <v>195</v>
      </c>
      <c r="H234" s="12">
        <v>10</v>
      </c>
    </row>
    <row r="235" spans="1:8" x14ac:dyDescent="0.25">
      <c r="A235" s="30"/>
      <c r="B235" s="16"/>
      <c r="C235" s="27"/>
      <c r="D235" s="27"/>
      <c r="E235" s="27"/>
      <c r="F235" s="27"/>
      <c r="G235" s="11" t="s">
        <v>155</v>
      </c>
      <c r="H235" s="12">
        <v>15</v>
      </c>
    </row>
    <row r="236" spans="1:8" ht="16.5" thickBot="1" x14ac:dyDescent="0.3">
      <c r="A236" s="30"/>
      <c r="B236" s="16"/>
      <c r="C236" s="27"/>
      <c r="D236" s="27"/>
      <c r="E236" s="27"/>
      <c r="F236" s="27"/>
      <c r="G236" s="11" t="s">
        <v>195</v>
      </c>
      <c r="H236" s="12">
        <v>10</v>
      </c>
    </row>
    <row r="237" spans="1:8" x14ac:dyDescent="0.25">
      <c r="A237" s="30"/>
      <c r="B237" s="16"/>
      <c r="C237" s="27"/>
      <c r="D237" s="27"/>
      <c r="E237" s="27"/>
      <c r="F237" s="27"/>
      <c r="G237" s="18" t="s">
        <v>194</v>
      </c>
      <c r="H237" s="19"/>
    </row>
    <row r="238" spans="1:8" x14ac:dyDescent="0.25">
      <c r="A238" s="30"/>
      <c r="B238" s="16"/>
      <c r="C238" s="27"/>
      <c r="D238" s="27"/>
      <c r="E238" s="27"/>
      <c r="F238" s="27"/>
      <c r="G238" s="11" t="s">
        <v>193</v>
      </c>
      <c r="H238" s="12">
        <v>7</v>
      </c>
    </row>
    <row r="239" spans="1:8" x14ac:dyDescent="0.25">
      <c r="A239" s="30"/>
      <c r="B239" s="16"/>
      <c r="C239" s="27"/>
      <c r="D239" s="27"/>
      <c r="E239" s="27"/>
      <c r="F239" s="27"/>
      <c r="G239" s="11" t="s">
        <v>192</v>
      </c>
      <c r="H239" s="12">
        <v>7</v>
      </c>
    </row>
    <row r="240" spans="1:8" x14ac:dyDescent="0.25">
      <c r="A240" s="30"/>
      <c r="B240" s="16"/>
      <c r="C240" s="27"/>
      <c r="D240" s="27"/>
      <c r="E240" s="27"/>
      <c r="F240" s="27"/>
      <c r="G240" s="11" t="s">
        <v>191</v>
      </c>
      <c r="H240" s="12">
        <v>7</v>
      </c>
    </row>
    <row r="241" spans="1:8" x14ac:dyDescent="0.25">
      <c r="A241" s="30"/>
      <c r="B241" s="16"/>
      <c r="C241" s="27"/>
      <c r="D241" s="27"/>
      <c r="E241" s="27"/>
      <c r="F241" s="27"/>
      <c r="G241" s="11" t="s">
        <v>190</v>
      </c>
      <c r="H241" s="12">
        <v>7</v>
      </c>
    </row>
    <row r="242" spans="1:8" x14ac:dyDescent="0.25">
      <c r="A242" s="30"/>
      <c r="B242" s="16"/>
      <c r="C242" s="27"/>
      <c r="D242" s="27"/>
      <c r="E242" s="27"/>
      <c r="F242" s="27"/>
      <c r="G242" s="11" t="s">
        <v>189</v>
      </c>
      <c r="H242" s="12">
        <v>7</v>
      </c>
    </row>
    <row r="243" spans="1:8" ht="16.5" thickBot="1" x14ac:dyDescent="0.3">
      <c r="A243" s="30"/>
      <c r="B243" s="16"/>
      <c r="C243" s="27"/>
      <c r="D243" s="27"/>
      <c r="E243" s="27"/>
      <c r="F243" s="27"/>
      <c r="G243" s="11" t="s">
        <v>188</v>
      </c>
      <c r="H243" s="12">
        <v>6</v>
      </c>
    </row>
    <row r="244" spans="1:8" x14ac:dyDescent="0.25">
      <c r="A244" s="30"/>
      <c r="B244" s="16"/>
      <c r="C244" s="27"/>
      <c r="D244" s="27"/>
      <c r="E244" s="27"/>
      <c r="F244" s="27"/>
      <c r="G244" s="18" t="s">
        <v>127</v>
      </c>
      <c r="H244" s="19"/>
    </row>
    <row r="245" spans="1:8" ht="31.5" x14ac:dyDescent="0.25">
      <c r="A245" s="30"/>
      <c r="B245" s="16"/>
      <c r="C245" s="27"/>
      <c r="D245" s="27"/>
      <c r="E245" s="27"/>
      <c r="F245" s="27"/>
      <c r="G245" s="11" t="s">
        <v>154</v>
      </c>
      <c r="H245" s="12">
        <v>20</v>
      </c>
    </row>
    <row r="246" spans="1:8" ht="32.25" thickBot="1" x14ac:dyDescent="0.3">
      <c r="A246" s="30"/>
      <c r="B246" s="16"/>
      <c r="C246" s="27"/>
      <c r="D246" s="27"/>
      <c r="E246" s="27"/>
      <c r="F246" s="27"/>
      <c r="G246" s="11" t="s">
        <v>126</v>
      </c>
      <c r="H246" s="12">
        <v>15</v>
      </c>
    </row>
    <row r="247" spans="1:8" x14ac:dyDescent="0.25">
      <c r="A247" s="30"/>
      <c r="B247" s="16"/>
      <c r="C247" s="27"/>
      <c r="D247" s="27"/>
      <c r="E247" s="27"/>
      <c r="F247" s="27"/>
      <c r="G247" s="18" t="s">
        <v>140</v>
      </c>
      <c r="H247" s="19"/>
    </row>
    <row r="248" spans="1:8" x14ac:dyDescent="0.25">
      <c r="A248" s="30"/>
      <c r="B248" s="16"/>
      <c r="C248" s="27"/>
      <c r="D248" s="27"/>
      <c r="E248" s="27"/>
      <c r="F248" s="27"/>
      <c r="G248" s="11" t="s">
        <v>139</v>
      </c>
      <c r="H248" s="12">
        <v>11</v>
      </c>
    </row>
    <row r="249" spans="1:8" x14ac:dyDescent="0.25">
      <c r="A249" s="30"/>
      <c r="B249" s="16"/>
      <c r="C249" s="27"/>
      <c r="D249" s="27"/>
      <c r="E249" s="27"/>
      <c r="F249" s="27"/>
      <c r="G249" s="11" t="s">
        <v>181</v>
      </c>
      <c r="H249" s="12">
        <v>10</v>
      </c>
    </row>
    <row r="250" spans="1:8" x14ac:dyDescent="0.25">
      <c r="A250" s="30"/>
      <c r="B250" s="16"/>
      <c r="C250" s="27"/>
      <c r="D250" s="27"/>
      <c r="E250" s="27"/>
      <c r="F250" s="27"/>
      <c r="G250" s="11" t="s">
        <v>138</v>
      </c>
      <c r="H250" s="12">
        <v>2</v>
      </c>
    </row>
    <row r="251" spans="1:8" x14ac:dyDescent="0.25">
      <c r="A251" s="30"/>
      <c r="B251" s="16"/>
      <c r="C251" s="27"/>
      <c r="D251" s="27"/>
      <c r="E251" s="27"/>
      <c r="F251" s="27"/>
      <c r="G251" s="11" t="s">
        <v>180</v>
      </c>
      <c r="H251" s="12">
        <v>4</v>
      </c>
    </row>
    <row r="252" spans="1:8" x14ac:dyDescent="0.25">
      <c r="A252" s="30"/>
      <c r="B252" s="16"/>
      <c r="C252" s="27"/>
      <c r="D252" s="27"/>
      <c r="E252" s="27"/>
      <c r="F252" s="27"/>
      <c r="G252" s="11" t="s">
        <v>137</v>
      </c>
      <c r="H252" s="12">
        <v>2</v>
      </c>
    </row>
    <row r="253" spans="1:8" ht="31.5" x14ac:dyDescent="0.25">
      <c r="A253" s="30"/>
      <c r="B253" s="16"/>
      <c r="C253" s="27"/>
      <c r="D253" s="27"/>
      <c r="E253" s="27"/>
      <c r="F253" s="27"/>
      <c r="G253" s="11" t="s">
        <v>179</v>
      </c>
      <c r="H253" s="12">
        <v>4</v>
      </c>
    </row>
    <row r="254" spans="1:8" ht="16.5" thickBot="1" x14ac:dyDescent="0.3">
      <c r="A254" s="30"/>
      <c r="B254" s="16"/>
      <c r="C254" s="28"/>
      <c r="D254" s="28"/>
      <c r="E254" s="28"/>
      <c r="F254" s="28"/>
      <c r="G254" s="20" t="s">
        <v>8</v>
      </c>
      <c r="H254" s="22">
        <f>SUM(H233:H236,H238:H243,H245:H246,H248:H253,)</f>
        <v>147</v>
      </c>
    </row>
    <row r="255" spans="1:8" ht="120" customHeight="1" thickBot="1" x14ac:dyDescent="0.3">
      <c r="A255" s="31"/>
      <c r="B255" s="17"/>
      <c r="C255" s="24" t="s">
        <v>187</v>
      </c>
      <c r="D255" s="24"/>
      <c r="E255" s="24"/>
      <c r="F255" s="25"/>
      <c r="G255" s="21"/>
      <c r="H255" s="23"/>
    </row>
    <row r="256" spans="1:8" x14ac:dyDescent="0.25">
      <c r="A256" s="29">
        <v>21</v>
      </c>
      <c r="B256" s="15" t="s">
        <v>186</v>
      </c>
      <c r="C256" s="26" t="s">
        <v>185</v>
      </c>
      <c r="D256" s="26" t="s">
        <v>184</v>
      </c>
      <c r="E256" s="26" t="s">
        <v>183</v>
      </c>
      <c r="F256" s="26" t="s">
        <v>182</v>
      </c>
      <c r="G256" s="18" t="s">
        <v>127</v>
      </c>
      <c r="H256" s="19"/>
    </row>
    <row r="257" spans="1:8" x14ac:dyDescent="0.25">
      <c r="A257" s="30"/>
      <c r="B257" s="16"/>
      <c r="C257" s="27"/>
      <c r="D257" s="27"/>
      <c r="E257" s="27"/>
      <c r="F257" s="27"/>
      <c r="G257" s="11" t="s">
        <v>142</v>
      </c>
      <c r="H257" s="12">
        <v>5</v>
      </c>
    </row>
    <row r="258" spans="1:8" x14ac:dyDescent="0.25">
      <c r="A258" s="30"/>
      <c r="B258" s="16"/>
      <c r="C258" s="27"/>
      <c r="D258" s="27"/>
      <c r="E258" s="27"/>
      <c r="F258" s="27"/>
      <c r="G258" s="11" t="s">
        <v>141</v>
      </c>
      <c r="H258" s="12">
        <v>5</v>
      </c>
    </row>
    <row r="259" spans="1:8" ht="31.5" x14ac:dyDescent="0.25">
      <c r="A259" s="30"/>
      <c r="B259" s="16"/>
      <c r="C259" s="27"/>
      <c r="D259" s="27"/>
      <c r="E259" s="27"/>
      <c r="F259" s="27"/>
      <c r="G259" s="11" t="s">
        <v>154</v>
      </c>
      <c r="H259" s="12">
        <v>4</v>
      </c>
    </row>
    <row r="260" spans="1:8" ht="32.25" thickBot="1" x14ac:dyDescent="0.3">
      <c r="A260" s="30"/>
      <c r="B260" s="16"/>
      <c r="C260" s="27"/>
      <c r="D260" s="27"/>
      <c r="E260" s="27"/>
      <c r="F260" s="27"/>
      <c r="G260" s="11" t="s">
        <v>126</v>
      </c>
      <c r="H260" s="12">
        <v>10</v>
      </c>
    </row>
    <row r="261" spans="1:8" x14ac:dyDescent="0.25">
      <c r="A261" s="30"/>
      <c r="B261" s="16"/>
      <c r="C261" s="27"/>
      <c r="D261" s="27"/>
      <c r="E261" s="27"/>
      <c r="F261" s="27"/>
      <c r="G261" s="18" t="s">
        <v>140</v>
      </c>
      <c r="H261" s="19"/>
    </row>
    <row r="262" spans="1:8" x14ac:dyDescent="0.25">
      <c r="A262" s="30"/>
      <c r="B262" s="16"/>
      <c r="C262" s="27"/>
      <c r="D262" s="27"/>
      <c r="E262" s="27"/>
      <c r="F262" s="27"/>
      <c r="G262" s="11" t="s">
        <v>139</v>
      </c>
      <c r="H262" s="12">
        <v>5</v>
      </c>
    </row>
    <row r="263" spans="1:8" x14ac:dyDescent="0.25">
      <c r="A263" s="30"/>
      <c r="B263" s="16"/>
      <c r="C263" s="27"/>
      <c r="D263" s="27"/>
      <c r="E263" s="27"/>
      <c r="F263" s="27"/>
      <c r="G263" s="11" t="s">
        <v>181</v>
      </c>
      <c r="H263" s="12">
        <v>5</v>
      </c>
    </row>
    <row r="264" spans="1:8" x14ac:dyDescent="0.25">
      <c r="A264" s="30"/>
      <c r="B264" s="16"/>
      <c r="C264" s="27"/>
      <c r="D264" s="27"/>
      <c r="E264" s="27"/>
      <c r="F264" s="27"/>
      <c r="G264" s="11" t="s">
        <v>138</v>
      </c>
      <c r="H264" s="12">
        <v>2</v>
      </c>
    </row>
    <row r="265" spans="1:8" x14ac:dyDescent="0.25">
      <c r="A265" s="30"/>
      <c r="B265" s="16"/>
      <c r="C265" s="27"/>
      <c r="D265" s="27"/>
      <c r="E265" s="27"/>
      <c r="F265" s="27"/>
      <c r="G265" s="11" t="s">
        <v>180</v>
      </c>
      <c r="H265" s="12">
        <v>2</v>
      </c>
    </row>
    <row r="266" spans="1:8" x14ac:dyDescent="0.25">
      <c r="A266" s="30"/>
      <c r="B266" s="16"/>
      <c r="C266" s="27"/>
      <c r="D266" s="27"/>
      <c r="E266" s="27"/>
      <c r="F266" s="27"/>
      <c r="G266" s="11" t="s">
        <v>137</v>
      </c>
      <c r="H266" s="12">
        <v>2</v>
      </c>
    </row>
    <row r="267" spans="1:8" ht="31.5" x14ac:dyDescent="0.25">
      <c r="A267" s="30"/>
      <c r="B267" s="16"/>
      <c r="C267" s="27"/>
      <c r="D267" s="27"/>
      <c r="E267" s="27"/>
      <c r="F267" s="27"/>
      <c r="G267" s="11" t="s">
        <v>179</v>
      </c>
      <c r="H267" s="12">
        <v>2</v>
      </c>
    </row>
    <row r="268" spans="1:8" ht="16.5" thickBot="1" x14ac:dyDescent="0.3">
      <c r="A268" s="30"/>
      <c r="B268" s="16"/>
      <c r="C268" s="28"/>
      <c r="D268" s="28"/>
      <c r="E268" s="28"/>
      <c r="F268" s="28"/>
      <c r="G268" s="20" t="s">
        <v>8</v>
      </c>
      <c r="H268" s="22">
        <f>SUM(H257:H260,H262:H267,)</f>
        <v>42</v>
      </c>
    </row>
    <row r="269" spans="1:8" ht="120" customHeight="1" thickBot="1" x14ac:dyDescent="0.3">
      <c r="A269" s="31"/>
      <c r="B269" s="17"/>
      <c r="C269" s="24" t="s">
        <v>178</v>
      </c>
      <c r="D269" s="24"/>
      <c r="E269" s="24"/>
      <c r="F269" s="25"/>
      <c r="G269" s="21"/>
      <c r="H269" s="23"/>
    </row>
    <row r="270" spans="1:8" x14ac:dyDescent="0.25">
      <c r="A270" s="29">
        <v>22</v>
      </c>
      <c r="B270" s="15" t="s">
        <v>135</v>
      </c>
      <c r="C270" s="26" t="s">
        <v>177</v>
      </c>
      <c r="D270" s="26" t="s">
        <v>176</v>
      </c>
      <c r="E270" s="26" t="s">
        <v>175</v>
      </c>
      <c r="F270" s="26" t="s">
        <v>174</v>
      </c>
      <c r="G270" s="18" t="s">
        <v>130</v>
      </c>
      <c r="H270" s="19"/>
    </row>
    <row r="271" spans="1:8" x14ac:dyDescent="0.25">
      <c r="A271" s="30"/>
      <c r="B271" s="16"/>
      <c r="C271" s="27"/>
      <c r="D271" s="27"/>
      <c r="E271" s="27"/>
      <c r="F271" s="27"/>
      <c r="G271" s="11" t="s">
        <v>129</v>
      </c>
      <c r="H271" s="12">
        <v>2</v>
      </c>
    </row>
    <row r="272" spans="1:8" x14ac:dyDescent="0.25">
      <c r="A272" s="30"/>
      <c r="B272" s="16"/>
      <c r="C272" s="27"/>
      <c r="D272" s="27"/>
      <c r="E272" s="27"/>
      <c r="F272" s="27"/>
      <c r="G272" s="11" t="s">
        <v>173</v>
      </c>
      <c r="H272" s="12">
        <v>4</v>
      </c>
    </row>
    <row r="273" spans="1:8" ht="130.5" customHeight="1" thickBot="1" x14ac:dyDescent="0.3">
      <c r="A273" s="30"/>
      <c r="B273" s="16"/>
      <c r="C273" s="28"/>
      <c r="D273" s="28"/>
      <c r="E273" s="28"/>
      <c r="F273" s="28"/>
      <c r="G273" s="20" t="s">
        <v>8</v>
      </c>
      <c r="H273" s="22">
        <f>SUM(H271:H272)</f>
        <v>6</v>
      </c>
    </row>
    <row r="274" spans="1:8" ht="120" customHeight="1" thickBot="1" x14ac:dyDescent="0.3">
      <c r="A274" s="31"/>
      <c r="B274" s="17"/>
      <c r="C274" s="24" t="s">
        <v>172</v>
      </c>
      <c r="D274" s="24"/>
      <c r="E274" s="24"/>
      <c r="F274" s="25"/>
      <c r="G274" s="21"/>
      <c r="H274" s="23"/>
    </row>
    <row r="275" spans="1:8" x14ac:dyDescent="0.25">
      <c r="A275" s="29">
        <v>23</v>
      </c>
      <c r="B275" s="15" t="s">
        <v>135</v>
      </c>
      <c r="C275" s="26" t="s">
        <v>171</v>
      </c>
      <c r="D275" s="26" t="s">
        <v>170</v>
      </c>
      <c r="E275" s="26" t="s">
        <v>169</v>
      </c>
      <c r="F275" s="26" t="s">
        <v>168</v>
      </c>
      <c r="G275" s="18" t="s">
        <v>127</v>
      </c>
      <c r="H275" s="19"/>
    </row>
    <row r="276" spans="1:8" x14ac:dyDescent="0.25">
      <c r="A276" s="30"/>
      <c r="B276" s="16"/>
      <c r="C276" s="27"/>
      <c r="D276" s="27"/>
      <c r="E276" s="27"/>
      <c r="F276" s="27"/>
      <c r="G276" s="11" t="s">
        <v>167</v>
      </c>
      <c r="H276" s="12">
        <v>9</v>
      </c>
    </row>
    <row r="277" spans="1:8" ht="135" customHeight="1" thickBot="1" x14ac:dyDescent="0.3">
      <c r="A277" s="30"/>
      <c r="B277" s="16"/>
      <c r="C277" s="28"/>
      <c r="D277" s="28"/>
      <c r="E277" s="28"/>
      <c r="F277" s="28"/>
      <c r="G277" s="20" t="s">
        <v>8</v>
      </c>
      <c r="H277" s="22">
        <f>SUM(H276:H276)</f>
        <v>9</v>
      </c>
    </row>
    <row r="278" spans="1:8" ht="141.75" customHeight="1" thickBot="1" x14ac:dyDescent="0.3">
      <c r="A278" s="31"/>
      <c r="B278" s="17"/>
      <c r="C278" s="24" t="s">
        <v>166</v>
      </c>
      <c r="D278" s="24"/>
      <c r="E278" s="24"/>
      <c r="F278" s="25"/>
      <c r="G278" s="21"/>
      <c r="H278" s="23"/>
    </row>
    <row r="279" spans="1:8" x14ac:dyDescent="0.25">
      <c r="A279" s="29">
        <v>24</v>
      </c>
      <c r="B279" s="15" t="s">
        <v>135</v>
      </c>
      <c r="C279" s="26" t="s">
        <v>165</v>
      </c>
      <c r="D279" s="26" t="s">
        <v>164</v>
      </c>
      <c r="E279" s="26" t="s">
        <v>163</v>
      </c>
      <c r="F279" s="26" t="s">
        <v>162</v>
      </c>
      <c r="G279" s="18" t="s">
        <v>130</v>
      </c>
      <c r="H279" s="19"/>
    </row>
    <row r="280" spans="1:8" x14ac:dyDescent="0.25">
      <c r="A280" s="30"/>
      <c r="B280" s="16"/>
      <c r="C280" s="27"/>
      <c r="D280" s="27"/>
      <c r="E280" s="27"/>
      <c r="F280" s="27"/>
      <c r="G280" s="11" t="s">
        <v>161</v>
      </c>
      <c r="H280" s="12">
        <v>13</v>
      </c>
    </row>
    <row r="281" spans="1:8" ht="173.25" customHeight="1" thickBot="1" x14ac:dyDescent="0.3">
      <c r="A281" s="30"/>
      <c r="B281" s="16"/>
      <c r="C281" s="28"/>
      <c r="D281" s="28"/>
      <c r="E281" s="28"/>
      <c r="F281" s="28"/>
      <c r="G281" s="20" t="s">
        <v>8</v>
      </c>
      <c r="H281" s="22">
        <f>SUM(H280:H280,)</f>
        <v>13</v>
      </c>
    </row>
    <row r="282" spans="1:8" ht="120" customHeight="1" thickBot="1" x14ac:dyDescent="0.3">
      <c r="A282" s="31"/>
      <c r="B282" s="17"/>
      <c r="C282" s="24" t="s">
        <v>160</v>
      </c>
      <c r="D282" s="24"/>
      <c r="E282" s="24"/>
      <c r="F282" s="25"/>
      <c r="G282" s="21"/>
      <c r="H282" s="23"/>
    </row>
    <row r="283" spans="1:8" x14ac:dyDescent="0.25">
      <c r="A283" s="29">
        <v>25</v>
      </c>
      <c r="B283" s="15" t="s">
        <v>149</v>
      </c>
      <c r="C283" s="26" t="s">
        <v>159</v>
      </c>
      <c r="D283" s="26" t="s">
        <v>158</v>
      </c>
      <c r="E283" s="26" t="s">
        <v>157</v>
      </c>
      <c r="F283" s="26" t="s">
        <v>156</v>
      </c>
      <c r="G283" s="18" t="s">
        <v>144</v>
      </c>
      <c r="H283" s="19"/>
    </row>
    <row r="284" spans="1:8" x14ac:dyDescent="0.25">
      <c r="A284" s="30"/>
      <c r="B284" s="16"/>
      <c r="C284" s="27"/>
      <c r="D284" s="27"/>
      <c r="E284" s="27"/>
      <c r="F284" s="27"/>
      <c r="G284" s="11" t="s">
        <v>143</v>
      </c>
      <c r="H284" s="12">
        <v>1</v>
      </c>
    </row>
    <row r="285" spans="1:8" ht="16.5" thickBot="1" x14ac:dyDescent="0.3">
      <c r="A285" s="30"/>
      <c r="B285" s="16"/>
      <c r="C285" s="27"/>
      <c r="D285" s="27"/>
      <c r="E285" s="27"/>
      <c r="F285" s="27"/>
      <c r="G285" s="11" t="s">
        <v>155</v>
      </c>
      <c r="H285" s="12">
        <v>7</v>
      </c>
    </row>
    <row r="286" spans="1:8" x14ac:dyDescent="0.25">
      <c r="A286" s="30"/>
      <c r="B286" s="16"/>
      <c r="C286" s="27"/>
      <c r="D286" s="27"/>
      <c r="E286" s="27"/>
      <c r="F286" s="27"/>
      <c r="G286" s="18" t="s">
        <v>127</v>
      </c>
      <c r="H286" s="19"/>
    </row>
    <row r="287" spans="1:8" ht="31.5" x14ac:dyDescent="0.25">
      <c r="A287" s="30"/>
      <c r="B287" s="16"/>
      <c r="C287" s="27"/>
      <c r="D287" s="27"/>
      <c r="E287" s="27"/>
      <c r="F287" s="27"/>
      <c r="G287" s="11" t="s">
        <v>154</v>
      </c>
      <c r="H287" s="12">
        <v>2</v>
      </c>
    </row>
    <row r="288" spans="1:8" ht="32.25" thickBot="1" x14ac:dyDescent="0.3">
      <c r="A288" s="30"/>
      <c r="B288" s="16"/>
      <c r="C288" s="27"/>
      <c r="D288" s="27"/>
      <c r="E288" s="27"/>
      <c r="F288" s="27"/>
      <c r="G288" s="11" t="s">
        <v>126</v>
      </c>
      <c r="H288" s="12">
        <v>8</v>
      </c>
    </row>
    <row r="289" spans="1:8" x14ac:dyDescent="0.25">
      <c r="A289" s="30"/>
      <c r="B289" s="16"/>
      <c r="C289" s="27"/>
      <c r="D289" s="27"/>
      <c r="E289" s="27"/>
      <c r="F289" s="27"/>
      <c r="G289" s="18" t="s">
        <v>153</v>
      </c>
      <c r="H289" s="19"/>
    </row>
    <row r="290" spans="1:8" x14ac:dyDescent="0.25">
      <c r="A290" s="30"/>
      <c r="B290" s="16"/>
      <c r="C290" s="27"/>
      <c r="D290" s="27"/>
      <c r="E290" s="27"/>
      <c r="F290" s="27"/>
      <c r="G290" s="11" t="s">
        <v>152</v>
      </c>
      <c r="H290" s="12">
        <v>20</v>
      </c>
    </row>
    <row r="291" spans="1:8" x14ac:dyDescent="0.25">
      <c r="A291" s="30"/>
      <c r="B291" s="16"/>
      <c r="C291" s="27"/>
      <c r="D291" s="27"/>
      <c r="E291" s="27"/>
      <c r="F291" s="27"/>
      <c r="G291" s="11" t="s">
        <v>151</v>
      </c>
      <c r="H291" s="12">
        <v>20</v>
      </c>
    </row>
    <row r="292" spans="1:8" ht="78" customHeight="1" thickBot="1" x14ac:dyDescent="0.3">
      <c r="A292" s="30"/>
      <c r="B292" s="16"/>
      <c r="C292" s="28"/>
      <c r="D292" s="28"/>
      <c r="E292" s="28"/>
      <c r="F292" s="28"/>
      <c r="G292" s="20" t="s">
        <v>8</v>
      </c>
      <c r="H292" s="22">
        <f>SUM(H284:H285,H287:H288,H290:H291,)</f>
        <v>58</v>
      </c>
    </row>
    <row r="293" spans="1:8" ht="120" customHeight="1" thickBot="1" x14ac:dyDescent="0.3">
      <c r="A293" s="31"/>
      <c r="B293" s="17"/>
      <c r="C293" s="24" t="s">
        <v>150</v>
      </c>
      <c r="D293" s="24"/>
      <c r="E293" s="24"/>
      <c r="F293" s="25"/>
      <c r="G293" s="21"/>
      <c r="H293" s="23"/>
    </row>
    <row r="294" spans="1:8" x14ac:dyDescent="0.25">
      <c r="A294" s="29">
        <v>26</v>
      </c>
      <c r="B294" s="15" t="s">
        <v>149</v>
      </c>
      <c r="C294" s="26" t="s">
        <v>148</v>
      </c>
      <c r="D294" s="26" t="s">
        <v>147</v>
      </c>
      <c r="E294" s="26" t="s">
        <v>146</v>
      </c>
      <c r="F294" s="26" t="s">
        <v>145</v>
      </c>
      <c r="G294" s="18" t="s">
        <v>144</v>
      </c>
      <c r="H294" s="19"/>
    </row>
    <row r="295" spans="1:8" ht="16.5" thickBot="1" x14ac:dyDescent="0.3">
      <c r="A295" s="30"/>
      <c r="B295" s="16"/>
      <c r="C295" s="27"/>
      <c r="D295" s="27"/>
      <c r="E295" s="27"/>
      <c r="F295" s="27"/>
      <c r="G295" s="11" t="s">
        <v>143</v>
      </c>
      <c r="H295" s="12">
        <v>5</v>
      </c>
    </row>
    <row r="296" spans="1:8" x14ac:dyDescent="0.25">
      <c r="A296" s="30"/>
      <c r="B296" s="16"/>
      <c r="C296" s="27"/>
      <c r="D296" s="27"/>
      <c r="E296" s="27"/>
      <c r="F296" s="27"/>
      <c r="G296" s="18" t="s">
        <v>127</v>
      </c>
      <c r="H296" s="19"/>
    </row>
    <row r="297" spans="1:8" x14ac:dyDescent="0.25">
      <c r="A297" s="30"/>
      <c r="B297" s="16"/>
      <c r="C297" s="27"/>
      <c r="D297" s="27"/>
      <c r="E297" s="27"/>
      <c r="F297" s="27"/>
      <c r="G297" s="11" t="s">
        <v>142</v>
      </c>
      <c r="H297" s="12">
        <v>5</v>
      </c>
    </row>
    <row r="298" spans="1:8" ht="16.5" thickBot="1" x14ac:dyDescent="0.3">
      <c r="A298" s="30"/>
      <c r="B298" s="16"/>
      <c r="C298" s="27"/>
      <c r="D298" s="27"/>
      <c r="E298" s="27"/>
      <c r="F298" s="27"/>
      <c r="G298" s="11" t="s">
        <v>141</v>
      </c>
      <c r="H298" s="12">
        <v>5</v>
      </c>
    </row>
    <row r="299" spans="1:8" x14ac:dyDescent="0.25">
      <c r="A299" s="30"/>
      <c r="B299" s="16"/>
      <c r="C299" s="27"/>
      <c r="D299" s="27"/>
      <c r="E299" s="27"/>
      <c r="F299" s="27"/>
      <c r="G299" s="18" t="s">
        <v>140</v>
      </c>
      <c r="H299" s="19"/>
    </row>
    <row r="300" spans="1:8" x14ac:dyDescent="0.25">
      <c r="A300" s="30"/>
      <c r="B300" s="16"/>
      <c r="C300" s="27"/>
      <c r="D300" s="27"/>
      <c r="E300" s="27"/>
      <c r="F300" s="27"/>
      <c r="G300" s="11" t="s">
        <v>139</v>
      </c>
      <c r="H300" s="12">
        <v>5</v>
      </c>
    </row>
    <row r="301" spans="1:8" x14ac:dyDescent="0.25">
      <c r="A301" s="30"/>
      <c r="B301" s="16"/>
      <c r="C301" s="27"/>
      <c r="D301" s="27"/>
      <c r="E301" s="27"/>
      <c r="F301" s="27"/>
      <c r="G301" s="11" t="s">
        <v>138</v>
      </c>
      <c r="H301" s="12">
        <v>5</v>
      </c>
    </row>
    <row r="302" spans="1:8" x14ac:dyDescent="0.25">
      <c r="A302" s="30"/>
      <c r="B302" s="16"/>
      <c r="C302" s="27"/>
      <c r="D302" s="27"/>
      <c r="E302" s="27"/>
      <c r="F302" s="27"/>
      <c r="G302" s="11" t="s">
        <v>137</v>
      </c>
      <c r="H302" s="12">
        <v>5</v>
      </c>
    </row>
    <row r="303" spans="1:8" ht="16.5" thickBot="1" x14ac:dyDescent="0.3">
      <c r="A303" s="30"/>
      <c r="B303" s="16"/>
      <c r="C303" s="28"/>
      <c r="D303" s="28"/>
      <c r="E303" s="28"/>
      <c r="F303" s="28"/>
      <c r="G303" s="20" t="s">
        <v>8</v>
      </c>
      <c r="H303" s="22">
        <f>SUM(H295:H295,H297:H298,H300:H302,)</f>
        <v>30</v>
      </c>
    </row>
    <row r="304" spans="1:8" ht="120" customHeight="1" thickBot="1" x14ac:dyDescent="0.3">
      <c r="A304" s="31"/>
      <c r="B304" s="17"/>
      <c r="C304" s="24" t="s">
        <v>136</v>
      </c>
      <c r="D304" s="24"/>
      <c r="E304" s="24"/>
      <c r="F304" s="25"/>
      <c r="G304" s="21"/>
      <c r="H304" s="23"/>
    </row>
    <row r="305" spans="1:8" x14ac:dyDescent="0.25">
      <c r="A305" s="29">
        <v>27</v>
      </c>
      <c r="B305" s="15" t="s">
        <v>135</v>
      </c>
      <c r="C305" s="26" t="s">
        <v>134</v>
      </c>
      <c r="D305" s="26" t="s">
        <v>133</v>
      </c>
      <c r="E305" s="26" t="s">
        <v>132</v>
      </c>
      <c r="F305" s="26" t="s">
        <v>131</v>
      </c>
      <c r="G305" s="18" t="s">
        <v>130</v>
      </c>
      <c r="H305" s="19"/>
    </row>
    <row r="306" spans="1:8" x14ac:dyDescent="0.25">
      <c r="A306" s="30"/>
      <c r="B306" s="16"/>
      <c r="C306" s="27"/>
      <c r="D306" s="27"/>
      <c r="E306" s="27"/>
      <c r="F306" s="27"/>
      <c r="G306" s="11" t="s">
        <v>129</v>
      </c>
      <c r="H306" s="12">
        <v>5</v>
      </c>
    </row>
    <row r="307" spans="1:8" ht="16.5" thickBot="1" x14ac:dyDescent="0.3">
      <c r="A307" s="30"/>
      <c r="B307" s="16"/>
      <c r="C307" s="27"/>
      <c r="D307" s="27"/>
      <c r="E307" s="27"/>
      <c r="F307" s="27"/>
      <c r="G307" s="11" t="s">
        <v>128</v>
      </c>
      <c r="H307" s="12">
        <v>20</v>
      </c>
    </row>
    <row r="308" spans="1:8" x14ac:dyDescent="0.25">
      <c r="A308" s="30"/>
      <c r="B308" s="16"/>
      <c r="C308" s="27"/>
      <c r="D308" s="27"/>
      <c r="E308" s="27"/>
      <c r="F308" s="27"/>
      <c r="G308" s="18" t="s">
        <v>127</v>
      </c>
      <c r="H308" s="19"/>
    </row>
    <row r="309" spans="1:8" ht="31.5" x14ac:dyDescent="0.25">
      <c r="A309" s="30"/>
      <c r="B309" s="16"/>
      <c r="C309" s="27"/>
      <c r="D309" s="27"/>
      <c r="E309" s="27"/>
      <c r="F309" s="27"/>
      <c r="G309" s="11" t="s">
        <v>126</v>
      </c>
      <c r="H309" s="12">
        <v>5</v>
      </c>
    </row>
    <row r="310" spans="1:8" ht="16.5" thickBot="1" x14ac:dyDescent="0.3">
      <c r="A310" s="30"/>
      <c r="B310" s="16"/>
      <c r="C310" s="28"/>
      <c r="D310" s="28"/>
      <c r="E310" s="28"/>
      <c r="F310" s="28"/>
      <c r="G310" s="20" t="s">
        <v>8</v>
      </c>
      <c r="H310" s="22">
        <f>SUM(H306:H307,H309:H309,)</f>
        <v>30</v>
      </c>
    </row>
    <row r="311" spans="1:8" ht="120" customHeight="1" thickBot="1" x14ac:dyDescent="0.3">
      <c r="A311" s="31"/>
      <c r="B311" s="17"/>
      <c r="C311" s="24" t="s">
        <v>125</v>
      </c>
      <c r="D311" s="24"/>
      <c r="E311" s="24"/>
      <c r="F311" s="25"/>
      <c r="G311" s="21"/>
      <c r="H311" s="23"/>
    </row>
    <row r="312" spans="1:8" ht="16.5" thickBot="1" x14ac:dyDescent="0.3">
      <c r="A312" s="37" t="s">
        <v>124</v>
      </c>
      <c r="B312" s="38"/>
      <c r="C312" s="38"/>
      <c r="D312" s="38"/>
      <c r="E312" s="39"/>
      <c r="F312" s="40">
        <f>H310+H303+H292+H281+H277+H273+H268+H254+H230+H216+H191+H176+H165+H153+H141+H130+H114+H103+H85+H65+H57+H49+H41+H34+H27+H19+H12</f>
        <v>1328</v>
      </c>
      <c r="G312" s="41"/>
      <c r="H312" s="42"/>
    </row>
    <row r="313" spans="1:8" ht="409.5" customHeight="1" thickBot="1" x14ac:dyDescent="0.3">
      <c r="A313" s="32" t="s">
        <v>9</v>
      </c>
      <c r="B313" s="33"/>
      <c r="C313" s="34" t="s">
        <v>123</v>
      </c>
      <c r="D313" s="35"/>
      <c r="E313" s="35"/>
      <c r="F313" s="36"/>
      <c r="G313" s="13" t="s">
        <v>122</v>
      </c>
      <c r="H313" s="14" t="s">
        <v>121</v>
      </c>
    </row>
    <row r="314" spans="1:8" ht="409.5" customHeight="1" thickBot="1" x14ac:dyDescent="0.3">
      <c r="A314" s="32" t="s">
        <v>9</v>
      </c>
      <c r="B314" s="33"/>
      <c r="C314" s="34" t="s">
        <v>120</v>
      </c>
      <c r="D314" s="35"/>
      <c r="E314" s="35"/>
      <c r="F314" s="36"/>
      <c r="G314" s="13" t="s">
        <v>119</v>
      </c>
      <c r="H314" s="14" t="s">
        <v>118</v>
      </c>
    </row>
    <row r="315" spans="1:8" ht="409.5" customHeight="1" thickBot="1" x14ac:dyDescent="0.3">
      <c r="A315" s="32" t="s">
        <v>9</v>
      </c>
      <c r="B315" s="33"/>
      <c r="C315" s="34" t="s">
        <v>117</v>
      </c>
      <c r="D315" s="35"/>
      <c r="E315" s="35"/>
      <c r="F315" s="36"/>
      <c r="G315" s="44" t="s">
        <v>116</v>
      </c>
      <c r="H315" s="43" t="s">
        <v>115</v>
      </c>
    </row>
  </sheetData>
  <sheetProtection algorithmName="SHA-512" hashValue="NVpCIjksxtgVreAc5KfyNfpIiHgfC/fHxinIqUtaEj58Gw2KoUaBnzgNJU5by5Ut54szOOB2yk1yj25BwyZ6+Q==" saltValue="l/sTiYE98VckrgHMsb73ew==" spinCount="100000" sheet="1" formatCells="0" formatColumns="0" formatRows="0" insertColumns="0" insertRows="0" insertHyperlinks="0" autoFilter="0" pivotTables="0"/>
  <autoFilter ref="A1:H651" xr:uid="{00000000-0009-0000-0000-000000000000}"/>
  <mergeCells count="321">
    <mergeCell ref="G127:H127"/>
    <mergeCell ref="G130:G131"/>
    <mergeCell ref="G108:H108"/>
    <mergeCell ref="G111:H111"/>
    <mergeCell ref="G114:G115"/>
    <mergeCell ref="H114:H115"/>
    <mergeCell ref="C115:F115"/>
    <mergeCell ref="B116:B131"/>
    <mergeCell ref="G116:H116"/>
    <mergeCell ref="G119:H119"/>
    <mergeCell ref="G122:H122"/>
    <mergeCell ref="G124:H124"/>
    <mergeCell ref="B132:B142"/>
    <mergeCell ref="G87:H87"/>
    <mergeCell ref="G91:H91"/>
    <mergeCell ref="G94:H94"/>
    <mergeCell ref="G98:H98"/>
    <mergeCell ref="G100:H100"/>
    <mergeCell ref="G103:G104"/>
    <mergeCell ref="H103:H104"/>
    <mergeCell ref="C104:F104"/>
    <mergeCell ref="G105:H105"/>
    <mergeCell ref="C67:C85"/>
    <mergeCell ref="D67:D85"/>
    <mergeCell ref="E67:E85"/>
    <mergeCell ref="F67:F85"/>
    <mergeCell ref="B87:B104"/>
    <mergeCell ref="B105:B115"/>
    <mergeCell ref="B67:B86"/>
    <mergeCell ref="G67:H67"/>
    <mergeCell ref="G70:H70"/>
    <mergeCell ref="G74:H74"/>
    <mergeCell ref="G76:H76"/>
    <mergeCell ref="G80:H80"/>
    <mergeCell ref="G82:H82"/>
    <mergeCell ref="G85:G86"/>
    <mergeCell ref="H85:H86"/>
    <mergeCell ref="C86:F86"/>
    <mergeCell ref="B59:B66"/>
    <mergeCell ref="G59:H59"/>
    <mergeCell ref="G63:H63"/>
    <mergeCell ref="G65:G66"/>
    <mergeCell ref="H65:H66"/>
    <mergeCell ref="C66:F66"/>
    <mergeCell ref="C59:C65"/>
    <mergeCell ref="D59:D65"/>
    <mergeCell ref="E59:E65"/>
    <mergeCell ref="F59:F65"/>
    <mergeCell ref="G51:H51"/>
    <mergeCell ref="G55:H55"/>
    <mergeCell ref="G57:G58"/>
    <mergeCell ref="H57:H58"/>
    <mergeCell ref="C58:F58"/>
    <mergeCell ref="C51:C57"/>
    <mergeCell ref="D51:D57"/>
    <mergeCell ref="E51:E57"/>
    <mergeCell ref="F51:F57"/>
    <mergeCell ref="G43:H43"/>
    <mergeCell ref="G47:H47"/>
    <mergeCell ref="G49:G50"/>
    <mergeCell ref="H49:H50"/>
    <mergeCell ref="C50:F50"/>
    <mergeCell ref="C43:C49"/>
    <mergeCell ref="D43:D49"/>
    <mergeCell ref="E43:E49"/>
    <mergeCell ref="F43:F49"/>
    <mergeCell ref="G36:H36"/>
    <mergeCell ref="G39:H39"/>
    <mergeCell ref="G41:G42"/>
    <mergeCell ref="H41:H42"/>
    <mergeCell ref="C42:F42"/>
    <mergeCell ref="C36:C41"/>
    <mergeCell ref="D36:D41"/>
    <mergeCell ref="E36:E41"/>
    <mergeCell ref="F36:F41"/>
    <mergeCell ref="A87:A104"/>
    <mergeCell ref="B29:B35"/>
    <mergeCell ref="G29:H29"/>
    <mergeCell ref="G32:H32"/>
    <mergeCell ref="G34:G35"/>
    <mergeCell ref="H34:H35"/>
    <mergeCell ref="C35:F35"/>
    <mergeCell ref="C29:C34"/>
    <mergeCell ref="D29:D34"/>
    <mergeCell ref="E29:E34"/>
    <mergeCell ref="A29:A35"/>
    <mergeCell ref="A36:A42"/>
    <mergeCell ref="A43:A50"/>
    <mergeCell ref="A51:A58"/>
    <mergeCell ref="A59:A66"/>
    <mergeCell ref="A67:A86"/>
    <mergeCell ref="A132:A142"/>
    <mergeCell ref="A143:A154"/>
    <mergeCell ref="A155:A166"/>
    <mergeCell ref="A167:A177"/>
    <mergeCell ref="A178:A192"/>
    <mergeCell ref="A2:A13"/>
    <mergeCell ref="A14:A20"/>
    <mergeCell ref="A21:A28"/>
    <mergeCell ref="A105:A115"/>
    <mergeCell ref="A116:A131"/>
    <mergeCell ref="B2:B13"/>
    <mergeCell ref="G2:H2"/>
    <mergeCell ref="G5:H5"/>
    <mergeCell ref="G12:G13"/>
    <mergeCell ref="H12:H13"/>
    <mergeCell ref="C13:F13"/>
    <mergeCell ref="C2:C12"/>
    <mergeCell ref="D2:D12"/>
    <mergeCell ref="E2:E12"/>
    <mergeCell ref="F2:F12"/>
    <mergeCell ref="B14:B20"/>
    <mergeCell ref="G14:H14"/>
    <mergeCell ref="G17:H17"/>
    <mergeCell ref="G19:G20"/>
    <mergeCell ref="H19:H20"/>
    <mergeCell ref="C20:F20"/>
    <mergeCell ref="C14:C19"/>
    <mergeCell ref="D14:D19"/>
    <mergeCell ref="E14:E19"/>
    <mergeCell ref="F14:F19"/>
    <mergeCell ref="G21:H21"/>
    <mergeCell ref="G25:H25"/>
    <mergeCell ref="G27:G28"/>
    <mergeCell ref="H27:H28"/>
    <mergeCell ref="C28:F28"/>
    <mergeCell ref="C21:C27"/>
    <mergeCell ref="D21:D27"/>
    <mergeCell ref="E21:E27"/>
    <mergeCell ref="F21:F27"/>
    <mergeCell ref="F132:F141"/>
    <mergeCell ref="C143:C153"/>
    <mergeCell ref="D143:D153"/>
    <mergeCell ref="E143:E153"/>
    <mergeCell ref="F143:F153"/>
    <mergeCell ref="B21:B28"/>
    <mergeCell ref="F29:F34"/>
    <mergeCell ref="B36:B42"/>
    <mergeCell ref="B43:B50"/>
    <mergeCell ref="B51:B58"/>
    <mergeCell ref="B143:B154"/>
    <mergeCell ref="G143:H143"/>
    <mergeCell ref="G148:H148"/>
    <mergeCell ref="G151:H151"/>
    <mergeCell ref="G153:G154"/>
    <mergeCell ref="H153:H154"/>
    <mergeCell ref="C154:F154"/>
    <mergeCell ref="H130:H131"/>
    <mergeCell ref="C131:F131"/>
    <mergeCell ref="G132:H132"/>
    <mergeCell ref="G135:H135"/>
    <mergeCell ref="G138:H138"/>
    <mergeCell ref="G141:G142"/>
    <mergeCell ref="H141:H142"/>
    <mergeCell ref="C132:C141"/>
    <mergeCell ref="D132:D141"/>
    <mergeCell ref="E132:E141"/>
    <mergeCell ref="B167:B177"/>
    <mergeCell ref="G167:H167"/>
    <mergeCell ref="G191:G192"/>
    <mergeCell ref="H176:H177"/>
    <mergeCell ref="C177:F177"/>
    <mergeCell ref="B178:B192"/>
    <mergeCell ref="H191:H192"/>
    <mergeCell ref="C192:F192"/>
    <mergeCell ref="B155:B166"/>
    <mergeCell ref="G155:H155"/>
    <mergeCell ref="G159:H159"/>
    <mergeCell ref="G165:G166"/>
    <mergeCell ref="H165:H166"/>
    <mergeCell ref="C166:F166"/>
    <mergeCell ref="G169:H169"/>
    <mergeCell ref="G176:G177"/>
    <mergeCell ref="E193:E216"/>
    <mergeCell ref="F193:F216"/>
    <mergeCell ref="A315:B315"/>
    <mergeCell ref="C315:F315"/>
    <mergeCell ref="A312:E312"/>
    <mergeCell ref="F312:H312"/>
    <mergeCell ref="A313:B313"/>
    <mergeCell ref="C313:F313"/>
    <mergeCell ref="A314:B314"/>
    <mergeCell ref="C314:F314"/>
    <mergeCell ref="G211:H211"/>
    <mergeCell ref="G216:G217"/>
    <mergeCell ref="H216:H217"/>
    <mergeCell ref="C217:F217"/>
    <mergeCell ref="C178:C191"/>
    <mergeCell ref="D178:D191"/>
    <mergeCell ref="E178:E191"/>
    <mergeCell ref="F178:F191"/>
    <mergeCell ref="C193:C216"/>
    <mergeCell ref="D193:D216"/>
    <mergeCell ref="D218:D230"/>
    <mergeCell ref="E218:E230"/>
    <mergeCell ref="F218:F230"/>
    <mergeCell ref="G178:H178"/>
    <mergeCell ref="G185:H185"/>
    <mergeCell ref="A193:A217"/>
    <mergeCell ref="B193:B217"/>
    <mergeCell ref="G193:H193"/>
    <mergeCell ref="G197:H197"/>
    <mergeCell ref="G204:H204"/>
    <mergeCell ref="E279:E281"/>
    <mergeCell ref="F279:F281"/>
    <mergeCell ref="A218:A231"/>
    <mergeCell ref="B218:B231"/>
    <mergeCell ref="G218:H218"/>
    <mergeCell ref="G223:H223"/>
    <mergeCell ref="G230:G231"/>
    <mergeCell ref="H230:H231"/>
    <mergeCell ref="C231:F231"/>
    <mergeCell ref="C218:C230"/>
    <mergeCell ref="E283:E292"/>
    <mergeCell ref="F283:F292"/>
    <mergeCell ref="A279:A282"/>
    <mergeCell ref="B279:B282"/>
    <mergeCell ref="G279:H279"/>
    <mergeCell ref="G281:G282"/>
    <mergeCell ref="H281:H282"/>
    <mergeCell ref="C282:F282"/>
    <mergeCell ref="C279:C281"/>
    <mergeCell ref="D279:D281"/>
    <mergeCell ref="A283:A293"/>
    <mergeCell ref="B283:B293"/>
    <mergeCell ref="G283:H283"/>
    <mergeCell ref="G286:H286"/>
    <mergeCell ref="G289:H289"/>
    <mergeCell ref="G292:G293"/>
    <mergeCell ref="H292:H293"/>
    <mergeCell ref="C293:F293"/>
    <mergeCell ref="C283:C292"/>
    <mergeCell ref="D283:D292"/>
    <mergeCell ref="G270:H270"/>
    <mergeCell ref="G273:G274"/>
    <mergeCell ref="H273:H274"/>
    <mergeCell ref="C274:F274"/>
    <mergeCell ref="C270:C273"/>
    <mergeCell ref="D270:D273"/>
    <mergeCell ref="E270:E273"/>
    <mergeCell ref="F270:F273"/>
    <mergeCell ref="G275:H275"/>
    <mergeCell ref="G277:G278"/>
    <mergeCell ref="H277:H278"/>
    <mergeCell ref="C278:F278"/>
    <mergeCell ref="C275:C277"/>
    <mergeCell ref="D275:D277"/>
    <mergeCell ref="E275:E277"/>
    <mergeCell ref="F275:F277"/>
    <mergeCell ref="C255:F255"/>
    <mergeCell ref="C232:C254"/>
    <mergeCell ref="D232:D254"/>
    <mergeCell ref="E232:E254"/>
    <mergeCell ref="F232:F254"/>
    <mergeCell ref="A275:A278"/>
    <mergeCell ref="B275:B278"/>
    <mergeCell ref="A270:A274"/>
    <mergeCell ref="B270:B274"/>
    <mergeCell ref="G232:H232"/>
    <mergeCell ref="G237:H237"/>
    <mergeCell ref="G244:H244"/>
    <mergeCell ref="G247:H247"/>
    <mergeCell ref="G254:G255"/>
    <mergeCell ref="H254:H255"/>
    <mergeCell ref="F305:F310"/>
    <mergeCell ref="A256:A269"/>
    <mergeCell ref="B256:B269"/>
    <mergeCell ref="G256:H256"/>
    <mergeCell ref="G261:H261"/>
    <mergeCell ref="G268:G269"/>
    <mergeCell ref="H268:H269"/>
    <mergeCell ref="C269:F269"/>
    <mergeCell ref="C256:C268"/>
    <mergeCell ref="D256:D268"/>
    <mergeCell ref="A305:A311"/>
    <mergeCell ref="B305:B311"/>
    <mergeCell ref="G305:H305"/>
    <mergeCell ref="G308:H308"/>
    <mergeCell ref="G310:G311"/>
    <mergeCell ref="H310:H311"/>
    <mergeCell ref="C311:F311"/>
    <mergeCell ref="C305:C310"/>
    <mergeCell ref="D305:D310"/>
    <mergeCell ref="E305:E310"/>
    <mergeCell ref="G294:H294"/>
    <mergeCell ref="G296:H296"/>
    <mergeCell ref="G299:H299"/>
    <mergeCell ref="G303:G304"/>
    <mergeCell ref="H303:H304"/>
    <mergeCell ref="C304:F304"/>
    <mergeCell ref="C294:C303"/>
    <mergeCell ref="D294:D303"/>
    <mergeCell ref="E294:E303"/>
    <mergeCell ref="F294:F303"/>
    <mergeCell ref="C116:C130"/>
    <mergeCell ref="D116:D130"/>
    <mergeCell ref="E116:E130"/>
    <mergeCell ref="F116:F130"/>
    <mergeCell ref="A294:A304"/>
    <mergeCell ref="B294:B304"/>
    <mergeCell ref="E256:E268"/>
    <mergeCell ref="F256:F268"/>
    <mergeCell ref="A232:A255"/>
    <mergeCell ref="B232:B255"/>
    <mergeCell ref="C87:C103"/>
    <mergeCell ref="D87:D103"/>
    <mergeCell ref="E87:E103"/>
    <mergeCell ref="F87:F103"/>
    <mergeCell ref="C105:C114"/>
    <mergeCell ref="D105:D114"/>
    <mergeCell ref="E105:E114"/>
    <mergeCell ref="F105:F114"/>
    <mergeCell ref="C155:C165"/>
    <mergeCell ref="D155:D165"/>
    <mergeCell ref="E155:E165"/>
    <mergeCell ref="F155:F165"/>
    <mergeCell ref="C142:F142"/>
    <mergeCell ref="C167:C176"/>
    <mergeCell ref="D167:D176"/>
    <mergeCell ref="E167:E176"/>
    <mergeCell ref="F167:F17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73D70-ADE3-400A-B2C4-CEAC54B5FBA0}">
  <dimension ref="A1:H186"/>
  <sheetViews>
    <sheetView zoomScale="85" zoomScaleNormal="85" workbookViewId="0">
      <pane ySplit="1" topLeftCell="A2" activePane="bottomLeft" state="frozen"/>
      <selection pane="bottomLeft" activeCell="L17" sqref="L17"/>
    </sheetView>
  </sheetViews>
  <sheetFormatPr defaultColWidth="9.140625" defaultRowHeight="15.75" x14ac:dyDescent="0.25"/>
  <cols>
    <col min="1" max="1" width="12" style="3" customWidth="1"/>
    <col min="2" max="2" width="21" style="4" customWidth="1"/>
    <col min="3" max="3" width="23" style="3" customWidth="1"/>
    <col min="4" max="4" width="28.7109375" style="3" customWidth="1"/>
    <col min="5" max="5" width="24.5703125" style="3" customWidth="1"/>
    <col min="6" max="6" width="28" style="3" customWidth="1"/>
    <col min="7" max="7" width="34.140625" style="3" customWidth="1"/>
    <col min="8" max="8" width="23.140625" style="3" customWidth="1"/>
    <col min="9" max="16384" width="9.140625" style="2"/>
  </cols>
  <sheetData>
    <row r="1" spans="1:8" s="1" customFormat="1" ht="48" thickBot="1" x14ac:dyDescent="0.3">
      <c r="A1" s="6" t="s">
        <v>0</v>
      </c>
      <c r="B1" s="7" t="s">
        <v>1</v>
      </c>
      <c r="C1" s="103" t="s">
        <v>2</v>
      </c>
      <c r="D1" s="8" t="s">
        <v>3</v>
      </c>
      <c r="E1" s="8" t="s">
        <v>4</v>
      </c>
      <c r="F1" s="8" t="s">
        <v>5</v>
      </c>
      <c r="G1" s="9" t="s">
        <v>6</v>
      </c>
      <c r="H1" s="10" t="s">
        <v>7</v>
      </c>
    </row>
    <row r="2" spans="1:8" x14ac:dyDescent="0.25">
      <c r="A2" s="29">
        <v>1</v>
      </c>
      <c r="B2" s="15" t="s">
        <v>557</v>
      </c>
      <c r="C2" s="47" t="s">
        <v>678</v>
      </c>
      <c r="D2" s="47" t="s">
        <v>677</v>
      </c>
      <c r="E2" s="47" t="s">
        <v>676</v>
      </c>
      <c r="F2" s="47" t="s">
        <v>675</v>
      </c>
      <c r="G2" s="18" t="s">
        <v>366</v>
      </c>
      <c r="H2" s="19"/>
    </row>
    <row r="3" spans="1:8" x14ac:dyDescent="0.25">
      <c r="A3" s="30"/>
      <c r="B3" s="16"/>
      <c r="C3" s="46"/>
      <c r="D3" s="46"/>
      <c r="E3" s="46"/>
      <c r="F3" s="46"/>
      <c r="G3" s="11" t="s">
        <v>440</v>
      </c>
      <c r="H3" s="12">
        <v>6</v>
      </c>
    </row>
    <row r="4" spans="1:8" x14ac:dyDescent="0.25">
      <c r="A4" s="30"/>
      <c r="B4" s="16"/>
      <c r="C4" s="46"/>
      <c r="D4" s="46"/>
      <c r="E4" s="46"/>
      <c r="F4" s="46"/>
      <c r="G4" s="11" t="s">
        <v>439</v>
      </c>
      <c r="H4" s="12">
        <v>6</v>
      </c>
    </row>
    <row r="5" spans="1:8" ht="16.5" thickBot="1" x14ac:dyDescent="0.3">
      <c r="A5" s="30"/>
      <c r="B5" s="16"/>
      <c r="C5" s="46"/>
      <c r="D5" s="46"/>
      <c r="E5" s="46"/>
      <c r="F5" s="46"/>
      <c r="G5" s="11" t="s">
        <v>674</v>
      </c>
      <c r="H5" s="12">
        <v>7</v>
      </c>
    </row>
    <row r="6" spans="1:8" x14ac:dyDescent="0.25">
      <c r="A6" s="30"/>
      <c r="B6" s="16"/>
      <c r="C6" s="46"/>
      <c r="D6" s="46"/>
      <c r="E6" s="46"/>
      <c r="F6" s="46"/>
      <c r="G6" s="18" t="s">
        <v>513</v>
      </c>
      <c r="H6" s="19"/>
    </row>
    <row r="7" spans="1:8" ht="16.5" thickBot="1" x14ac:dyDescent="0.3">
      <c r="A7" s="30"/>
      <c r="B7" s="16"/>
      <c r="C7" s="46"/>
      <c r="D7" s="46"/>
      <c r="E7" s="46"/>
      <c r="F7" s="46"/>
      <c r="G7" s="11" t="s">
        <v>491</v>
      </c>
      <c r="H7" s="12">
        <v>15</v>
      </c>
    </row>
    <row r="8" spans="1:8" x14ac:dyDescent="0.25">
      <c r="A8" s="30"/>
      <c r="B8" s="16"/>
      <c r="C8" s="46"/>
      <c r="D8" s="46"/>
      <c r="E8" s="46"/>
      <c r="F8" s="46"/>
      <c r="G8" s="18" t="s">
        <v>633</v>
      </c>
      <c r="H8" s="19"/>
    </row>
    <row r="9" spans="1:8" x14ac:dyDescent="0.25">
      <c r="A9" s="30"/>
      <c r="B9" s="16"/>
      <c r="C9" s="46"/>
      <c r="D9" s="46"/>
      <c r="E9" s="46"/>
      <c r="F9" s="46"/>
      <c r="G9" s="11" t="s">
        <v>457</v>
      </c>
      <c r="H9" s="12">
        <v>30</v>
      </c>
    </row>
    <row r="10" spans="1:8" ht="16.5" thickBot="1" x14ac:dyDescent="0.3">
      <c r="A10" s="30"/>
      <c r="B10" s="16"/>
      <c r="C10" s="46"/>
      <c r="D10" s="46"/>
      <c r="E10" s="46"/>
      <c r="F10" s="46"/>
      <c r="G10" s="11" t="s">
        <v>456</v>
      </c>
      <c r="H10" s="12">
        <v>60</v>
      </c>
    </row>
    <row r="11" spans="1:8" x14ac:dyDescent="0.25">
      <c r="A11" s="30"/>
      <c r="B11" s="16"/>
      <c r="C11" s="46"/>
      <c r="D11" s="46"/>
      <c r="E11" s="46"/>
      <c r="F11" s="46"/>
      <c r="G11" s="18" t="s">
        <v>597</v>
      </c>
      <c r="H11" s="19"/>
    </row>
    <row r="12" spans="1:8" ht="32.25" thickBot="1" x14ac:dyDescent="0.3">
      <c r="A12" s="30"/>
      <c r="B12" s="16"/>
      <c r="C12" s="46"/>
      <c r="D12" s="46"/>
      <c r="E12" s="46"/>
      <c r="F12" s="46"/>
      <c r="G12" s="11" t="s">
        <v>442</v>
      </c>
      <c r="H12" s="12">
        <v>5</v>
      </c>
    </row>
    <row r="13" spans="1:8" x14ac:dyDescent="0.25">
      <c r="A13" s="30"/>
      <c r="B13" s="16"/>
      <c r="C13" s="46"/>
      <c r="D13" s="46"/>
      <c r="E13" s="46"/>
      <c r="F13" s="46"/>
      <c r="G13" s="18" t="s">
        <v>374</v>
      </c>
      <c r="H13" s="19"/>
    </row>
    <row r="14" spans="1:8" x14ac:dyDescent="0.25">
      <c r="A14" s="30"/>
      <c r="B14" s="16"/>
      <c r="C14" s="46"/>
      <c r="D14" s="46"/>
      <c r="E14" s="46"/>
      <c r="F14" s="46"/>
      <c r="G14" s="11" t="s">
        <v>585</v>
      </c>
      <c r="H14" s="12">
        <v>5</v>
      </c>
    </row>
    <row r="15" spans="1:8" ht="16.5" thickBot="1" x14ac:dyDescent="0.3">
      <c r="A15" s="30"/>
      <c r="B15" s="16"/>
      <c r="C15" s="45"/>
      <c r="D15" s="45"/>
      <c r="E15" s="45"/>
      <c r="F15" s="45"/>
      <c r="G15" s="20" t="s">
        <v>8</v>
      </c>
      <c r="H15" s="22">
        <f>SUM(H3:H5,H7:H7,H9:H10,H12:H12,H14:H14)</f>
        <v>134</v>
      </c>
    </row>
    <row r="16" spans="1:8" ht="78" customHeight="1" thickBot="1" x14ac:dyDescent="0.3">
      <c r="A16" s="31"/>
      <c r="B16" s="17"/>
      <c r="C16" s="24" t="s">
        <v>673</v>
      </c>
      <c r="D16" s="24"/>
      <c r="E16" s="24"/>
      <c r="F16" s="25"/>
      <c r="G16" s="21"/>
      <c r="H16" s="23"/>
    </row>
    <row r="17" spans="1:8" x14ac:dyDescent="0.25">
      <c r="A17" s="29">
        <v>2</v>
      </c>
      <c r="B17" s="15" t="s">
        <v>557</v>
      </c>
      <c r="C17" s="47" t="s">
        <v>672</v>
      </c>
      <c r="D17" s="47" t="s">
        <v>671</v>
      </c>
      <c r="E17" s="47" t="s">
        <v>670</v>
      </c>
      <c r="F17" s="47" t="s">
        <v>669</v>
      </c>
      <c r="G17" s="18" t="s">
        <v>597</v>
      </c>
      <c r="H17" s="19"/>
    </row>
    <row r="18" spans="1:8" ht="31.5" x14ac:dyDescent="0.25">
      <c r="A18" s="30"/>
      <c r="B18" s="16"/>
      <c r="C18" s="46"/>
      <c r="D18" s="46"/>
      <c r="E18" s="46"/>
      <c r="F18" s="46"/>
      <c r="G18" s="11" t="s">
        <v>442</v>
      </c>
      <c r="H18" s="12">
        <v>15</v>
      </c>
    </row>
    <row r="19" spans="1:8" ht="32.25" thickBot="1" x14ac:dyDescent="0.3">
      <c r="A19" s="30"/>
      <c r="B19" s="16"/>
      <c r="C19" s="46"/>
      <c r="D19" s="46"/>
      <c r="E19" s="46"/>
      <c r="F19" s="46"/>
      <c r="G19" s="11" t="s">
        <v>500</v>
      </c>
      <c r="H19" s="12">
        <v>5</v>
      </c>
    </row>
    <row r="20" spans="1:8" x14ac:dyDescent="0.25">
      <c r="A20" s="30"/>
      <c r="B20" s="16"/>
      <c r="C20" s="46"/>
      <c r="D20" s="46"/>
      <c r="E20" s="46"/>
      <c r="F20" s="46"/>
      <c r="G20" s="18" t="s">
        <v>587</v>
      </c>
      <c r="H20" s="19"/>
    </row>
    <row r="21" spans="1:8" x14ac:dyDescent="0.25">
      <c r="A21" s="30"/>
      <c r="B21" s="16"/>
      <c r="C21" s="46"/>
      <c r="D21" s="46"/>
      <c r="E21" s="46"/>
      <c r="F21" s="46"/>
      <c r="G21" s="11" t="s">
        <v>668</v>
      </c>
      <c r="H21" s="12">
        <v>19</v>
      </c>
    </row>
    <row r="22" spans="1:8" ht="16.5" thickBot="1" x14ac:dyDescent="0.3">
      <c r="A22" s="30"/>
      <c r="B22" s="16"/>
      <c r="C22" s="45"/>
      <c r="D22" s="45"/>
      <c r="E22" s="45"/>
      <c r="F22" s="45"/>
      <c r="G22" s="20" t="s">
        <v>8</v>
      </c>
      <c r="H22" s="22">
        <f>SUM(H18:H19,H21:H21)</f>
        <v>39</v>
      </c>
    </row>
    <row r="23" spans="1:8" ht="75.75" customHeight="1" thickBot="1" x14ac:dyDescent="0.3">
      <c r="A23" s="31"/>
      <c r="B23" s="17"/>
      <c r="C23" s="24" t="s">
        <v>667</v>
      </c>
      <c r="D23" s="24"/>
      <c r="E23" s="24"/>
      <c r="F23" s="25"/>
      <c r="G23" s="21"/>
      <c r="H23" s="23"/>
    </row>
    <row r="24" spans="1:8" x14ac:dyDescent="0.25">
      <c r="A24" s="29">
        <v>3</v>
      </c>
      <c r="B24" s="15" t="s">
        <v>557</v>
      </c>
      <c r="C24" s="47" t="s">
        <v>666</v>
      </c>
      <c r="D24" s="47" t="s">
        <v>665</v>
      </c>
      <c r="E24" s="47" t="s">
        <v>664</v>
      </c>
      <c r="F24" s="47" t="s">
        <v>663</v>
      </c>
      <c r="G24" s="18" t="s">
        <v>597</v>
      </c>
      <c r="H24" s="19"/>
    </row>
    <row r="25" spans="1:8" ht="32.25" thickBot="1" x14ac:dyDescent="0.3">
      <c r="A25" s="30"/>
      <c r="B25" s="16"/>
      <c r="C25" s="46"/>
      <c r="D25" s="46"/>
      <c r="E25" s="46"/>
      <c r="F25" s="46"/>
      <c r="G25" s="11" t="s">
        <v>500</v>
      </c>
      <c r="H25" s="12">
        <v>10</v>
      </c>
    </row>
    <row r="26" spans="1:8" x14ac:dyDescent="0.25">
      <c r="A26" s="30"/>
      <c r="B26" s="16"/>
      <c r="C26" s="46"/>
      <c r="D26" s="46"/>
      <c r="E26" s="46"/>
      <c r="F26" s="46"/>
      <c r="G26" s="18" t="s">
        <v>656</v>
      </c>
      <c r="H26" s="19"/>
    </row>
    <row r="27" spans="1:8" x14ac:dyDescent="0.25">
      <c r="A27" s="30"/>
      <c r="B27" s="16"/>
      <c r="C27" s="46"/>
      <c r="D27" s="46"/>
      <c r="E27" s="46"/>
      <c r="F27" s="46"/>
      <c r="G27" s="11" t="s">
        <v>655</v>
      </c>
      <c r="H27" s="12">
        <v>8</v>
      </c>
    </row>
    <row r="28" spans="1:8" x14ac:dyDescent="0.25">
      <c r="A28" s="30"/>
      <c r="B28" s="16"/>
      <c r="C28" s="46"/>
      <c r="D28" s="46"/>
      <c r="E28" s="46"/>
      <c r="F28" s="46"/>
      <c r="G28" s="11" t="s">
        <v>662</v>
      </c>
      <c r="H28" s="12">
        <v>15</v>
      </c>
    </row>
    <row r="29" spans="1:8" ht="16.5" thickBot="1" x14ac:dyDescent="0.3">
      <c r="A29" s="30"/>
      <c r="B29" s="16"/>
      <c r="C29" s="45"/>
      <c r="D29" s="45"/>
      <c r="E29" s="45"/>
      <c r="F29" s="45"/>
      <c r="G29" s="20" t="s">
        <v>8</v>
      </c>
      <c r="H29" s="22">
        <f>SUM(H25:H25,H27:H28)</f>
        <v>33</v>
      </c>
    </row>
    <row r="30" spans="1:8" ht="80.25" customHeight="1" thickBot="1" x14ac:dyDescent="0.3">
      <c r="A30" s="31"/>
      <c r="B30" s="17"/>
      <c r="C30" s="24" t="s">
        <v>661</v>
      </c>
      <c r="D30" s="24"/>
      <c r="E30" s="24"/>
      <c r="F30" s="25"/>
      <c r="G30" s="21"/>
      <c r="H30" s="23"/>
    </row>
    <row r="31" spans="1:8" x14ac:dyDescent="0.25">
      <c r="A31" s="29">
        <v>4</v>
      </c>
      <c r="B31" s="15" t="s">
        <v>557</v>
      </c>
      <c r="C31" s="47" t="s">
        <v>660</v>
      </c>
      <c r="D31" s="47" t="s">
        <v>659</v>
      </c>
      <c r="E31" s="47" t="s">
        <v>658</v>
      </c>
      <c r="F31" s="47" t="s">
        <v>657</v>
      </c>
      <c r="G31" s="18" t="s">
        <v>597</v>
      </c>
      <c r="H31" s="19"/>
    </row>
    <row r="32" spans="1:8" ht="31.5" x14ac:dyDescent="0.25">
      <c r="A32" s="30"/>
      <c r="B32" s="16"/>
      <c r="C32" s="46"/>
      <c r="D32" s="46"/>
      <c r="E32" s="46"/>
      <c r="F32" s="46"/>
      <c r="G32" s="11" t="s">
        <v>500</v>
      </c>
      <c r="H32" s="12">
        <v>10</v>
      </c>
    </row>
    <row r="33" spans="1:8" ht="16.5" thickBot="1" x14ac:dyDescent="0.3">
      <c r="A33" s="30"/>
      <c r="B33" s="16"/>
      <c r="C33" s="46"/>
      <c r="D33" s="46"/>
      <c r="E33" s="46"/>
      <c r="F33" s="46"/>
      <c r="G33" s="11" t="s">
        <v>383</v>
      </c>
      <c r="H33" s="12">
        <v>20</v>
      </c>
    </row>
    <row r="34" spans="1:8" x14ac:dyDescent="0.25">
      <c r="A34" s="30"/>
      <c r="B34" s="16"/>
      <c r="C34" s="46"/>
      <c r="D34" s="46"/>
      <c r="E34" s="46"/>
      <c r="F34" s="46"/>
      <c r="G34" s="18" t="s">
        <v>656</v>
      </c>
      <c r="H34" s="19"/>
    </row>
    <row r="35" spans="1:8" x14ac:dyDescent="0.25">
      <c r="A35" s="30"/>
      <c r="B35" s="16"/>
      <c r="C35" s="46"/>
      <c r="D35" s="46"/>
      <c r="E35" s="46"/>
      <c r="F35" s="46"/>
      <c r="G35" s="11" t="s">
        <v>655</v>
      </c>
      <c r="H35" s="12">
        <v>8</v>
      </c>
    </row>
    <row r="36" spans="1:8" x14ac:dyDescent="0.25">
      <c r="A36" s="30"/>
      <c r="B36" s="16"/>
      <c r="C36" s="46"/>
      <c r="D36" s="46"/>
      <c r="E36" s="46"/>
      <c r="F36" s="46"/>
      <c r="G36" s="11" t="s">
        <v>654</v>
      </c>
      <c r="H36" s="12">
        <v>16</v>
      </c>
    </row>
    <row r="37" spans="1:8" ht="101.25" customHeight="1" thickBot="1" x14ac:dyDescent="0.3">
      <c r="A37" s="30"/>
      <c r="B37" s="16"/>
      <c r="C37" s="45"/>
      <c r="D37" s="45"/>
      <c r="E37" s="45"/>
      <c r="F37" s="45"/>
      <c r="G37" s="20" t="s">
        <v>8</v>
      </c>
      <c r="H37" s="22">
        <f>SUM(H32:H33,H35:H36)</f>
        <v>54</v>
      </c>
    </row>
    <row r="38" spans="1:8" ht="64.5" customHeight="1" thickBot="1" x14ac:dyDescent="0.3">
      <c r="A38" s="31"/>
      <c r="B38" s="17"/>
      <c r="C38" s="24" t="s">
        <v>653</v>
      </c>
      <c r="D38" s="24"/>
      <c r="E38" s="24"/>
      <c r="F38" s="25"/>
      <c r="G38" s="21"/>
      <c r="H38" s="23"/>
    </row>
    <row r="39" spans="1:8" x14ac:dyDescent="0.25">
      <c r="A39" s="29">
        <v>5</v>
      </c>
      <c r="B39" s="15" t="s">
        <v>557</v>
      </c>
      <c r="C39" s="47" t="s">
        <v>652</v>
      </c>
      <c r="D39" s="47" t="s">
        <v>651</v>
      </c>
      <c r="E39" s="47" t="s">
        <v>650</v>
      </c>
      <c r="F39" s="47" t="s">
        <v>649</v>
      </c>
      <c r="G39" s="18" t="s">
        <v>597</v>
      </c>
      <c r="H39" s="19"/>
    </row>
    <row r="40" spans="1:8" ht="16.5" thickBot="1" x14ac:dyDescent="0.3">
      <c r="A40" s="30"/>
      <c r="B40" s="16"/>
      <c r="C40" s="46"/>
      <c r="D40" s="46"/>
      <c r="E40" s="46"/>
      <c r="F40" s="46"/>
      <c r="G40" s="11" t="s">
        <v>383</v>
      </c>
      <c r="H40" s="12">
        <v>20</v>
      </c>
    </row>
    <row r="41" spans="1:8" x14ac:dyDescent="0.25">
      <c r="A41" s="30"/>
      <c r="B41" s="16"/>
      <c r="C41" s="46"/>
      <c r="D41" s="46"/>
      <c r="E41" s="46"/>
      <c r="F41" s="46"/>
      <c r="G41" s="18" t="s">
        <v>513</v>
      </c>
      <c r="H41" s="19"/>
    </row>
    <row r="42" spans="1:8" x14ac:dyDescent="0.25">
      <c r="A42" s="30"/>
      <c r="B42" s="16"/>
      <c r="C42" s="46"/>
      <c r="D42" s="46"/>
      <c r="E42" s="46"/>
      <c r="F42" s="46"/>
      <c r="G42" s="11" t="s">
        <v>491</v>
      </c>
      <c r="H42" s="12">
        <v>20</v>
      </c>
    </row>
    <row r="43" spans="1:8" ht="130.5" customHeight="1" thickBot="1" x14ac:dyDescent="0.3">
      <c r="A43" s="30"/>
      <c r="B43" s="16"/>
      <c r="C43" s="45"/>
      <c r="D43" s="45"/>
      <c r="E43" s="45"/>
      <c r="F43" s="45"/>
      <c r="G43" s="20" t="s">
        <v>8</v>
      </c>
      <c r="H43" s="22">
        <f>SUM(H40:H40,H42:H42,)</f>
        <v>40</v>
      </c>
    </row>
    <row r="44" spans="1:8" ht="84" customHeight="1" thickBot="1" x14ac:dyDescent="0.3">
      <c r="A44" s="31"/>
      <c r="B44" s="17"/>
      <c r="C44" s="24" t="s">
        <v>648</v>
      </c>
      <c r="D44" s="24"/>
      <c r="E44" s="24"/>
      <c r="F44" s="25"/>
      <c r="G44" s="21"/>
      <c r="H44" s="23"/>
    </row>
    <row r="45" spans="1:8" x14ac:dyDescent="0.25">
      <c r="A45" s="29">
        <v>6</v>
      </c>
      <c r="B45" s="15" t="s">
        <v>557</v>
      </c>
      <c r="C45" s="47" t="s">
        <v>647</v>
      </c>
      <c r="D45" s="47" t="s">
        <v>646</v>
      </c>
      <c r="E45" s="47" t="s">
        <v>645</v>
      </c>
      <c r="F45" s="47" t="s">
        <v>644</v>
      </c>
      <c r="G45" s="18" t="s">
        <v>597</v>
      </c>
      <c r="H45" s="19"/>
    </row>
    <row r="46" spans="1:8" ht="32.25" thickBot="1" x14ac:dyDescent="0.3">
      <c r="A46" s="30"/>
      <c r="B46" s="16"/>
      <c r="C46" s="46"/>
      <c r="D46" s="46"/>
      <c r="E46" s="46"/>
      <c r="F46" s="46"/>
      <c r="G46" s="11" t="s">
        <v>500</v>
      </c>
      <c r="H46" s="12">
        <v>10</v>
      </c>
    </row>
    <row r="47" spans="1:8" x14ac:dyDescent="0.25">
      <c r="A47" s="30"/>
      <c r="B47" s="16"/>
      <c r="C47" s="46"/>
      <c r="D47" s="46"/>
      <c r="E47" s="46"/>
      <c r="F47" s="46"/>
      <c r="G47" s="18" t="s">
        <v>513</v>
      </c>
      <c r="H47" s="19"/>
    </row>
    <row r="48" spans="1:8" ht="31.5" x14ac:dyDescent="0.25">
      <c r="A48" s="30"/>
      <c r="B48" s="16"/>
      <c r="C48" s="46"/>
      <c r="D48" s="46"/>
      <c r="E48" s="46"/>
      <c r="F48" s="46"/>
      <c r="G48" s="11" t="s">
        <v>492</v>
      </c>
      <c r="H48" s="12">
        <v>16</v>
      </c>
    </row>
    <row r="49" spans="1:8" ht="16.5" thickBot="1" x14ac:dyDescent="0.3">
      <c r="A49" s="30"/>
      <c r="B49" s="16"/>
      <c r="C49" s="45"/>
      <c r="D49" s="45"/>
      <c r="E49" s="45"/>
      <c r="F49" s="45"/>
      <c r="G49" s="20" t="s">
        <v>8</v>
      </c>
      <c r="H49" s="22">
        <f>SUM(H46:H46,H48:H48,)</f>
        <v>26</v>
      </c>
    </row>
    <row r="50" spans="1:8" ht="78" customHeight="1" thickBot="1" x14ac:dyDescent="0.3">
      <c r="A50" s="31"/>
      <c r="B50" s="17"/>
      <c r="C50" s="24" t="s">
        <v>643</v>
      </c>
      <c r="D50" s="24"/>
      <c r="E50" s="24"/>
      <c r="F50" s="25"/>
      <c r="G50" s="21"/>
      <c r="H50" s="23"/>
    </row>
    <row r="51" spans="1:8" x14ac:dyDescent="0.25">
      <c r="A51" s="29">
        <v>7</v>
      </c>
      <c r="B51" s="15" t="s">
        <v>557</v>
      </c>
      <c r="C51" s="47" t="s">
        <v>642</v>
      </c>
      <c r="D51" s="47" t="s">
        <v>641</v>
      </c>
      <c r="E51" s="47" t="s">
        <v>640</v>
      </c>
      <c r="F51" s="47" t="s">
        <v>639</v>
      </c>
      <c r="G51" s="18" t="s">
        <v>597</v>
      </c>
      <c r="H51" s="19"/>
    </row>
    <row r="52" spans="1:8" ht="16.5" thickBot="1" x14ac:dyDescent="0.3">
      <c r="A52" s="30"/>
      <c r="B52" s="16"/>
      <c r="C52" s="46"/>
      <c r="D52" s="46"/>
      <c r="E52" s="46"/>
      <c r="F52" s="46"/>
      <c r="G52" s="11" t="s">
        <v>383</v>
      </c>
      <c r="H52" s="12">
        <v>5</v>
      </c>
    </row>
    <row r="53" spans="1:8" x14ac:dyDescent="0.25">
      <c r="A53" s="30"/>
      <c r="B53" s="16"/>
      <c r="C53" s="46"/>
      <c r="D53" s="46"/>
      <c r="E53" s="46"/>
      <c r="F53" s="46"/>
      <c r="G53" s="18" t="s">
        <v>587</v>
      </c>
      <c r="H53" s="19"/>
    </row>
    <row r="54" spans="1:8" ht="16.5" thickBot="1" x14ac:dyDescent="0.3">
      <c r="A54" s="30"/>
      <c r="B54" s="16"/>
      <c r="C54" s="46"/>
      <c r="D54" s="46"/>
      <c r="E54" s="46"/>
      <c r="F54" s="46"/>
      <c r="G54" s="11" t="s">
        <v>472</v>
      </c>
      <c r="H54" s="12">
        <v>10</v>
      </c>
    </row>
    <row r="55" spans="1:8" x14ac:dyDescent="0.25">
      <c r="A55" s="30"/>
      <c r="B55" s="16"/>
      <c r="C55" s="46"/>
      <c r="D55" s="46"/>
      <c r="E55" s="46"/>
      <c r="F55" s="46"/>
      <c r="G55" s="18" t="s">
        <v>513</v>
      </c>
      <c r="H55" s="19"/>
    </row>
    <row r="56" spans="1:8" ht="31.5" x14ac:dyDescent="0.25">
      <c r="A56" s="30"/>
      <c r="B56" s="16"/>
      <c r="C56" s="46"/>
      <c r="D56" s="46"/>
      <c r="E56" s="46"/>
      <c r="F56" s="46"/>
      <c r="G56" s="11" t="s">
        <v>492</v>
      </c>
      <c r="H56" s="12">
        <v>10</v>
      </c>
    </row>
    <row r="57" spans="1:8" ht="107.25" customHeight="1" thickBot="1" x14ac:dyDescent="0.3">
      <c r="A57" s="30"/>
      <c r="B57" s="16"/>
      <c r="C57" s="45"/>
      <c r="D57" s="45"/>
      <c r="E57" s="45"/>
      <c r="F57" s="45"/>
      <c r="G57" s="20" t="s">
        <v>8</v>
      </c>
      <c r="H57" s="22">
        <f>SUM(H52:H52,H54:H54,H56:H56)</f>
        <v>25</v>
      </c>
    </row>
    <row r="58" spans="1:8" ht="93" customHeight="1" thickBot="1" x14ac:dyDescent="0.3">
      <c r="A58" s="31"/>
      <c r="B58" s="17"/>
      <c r="C58" s="24" t="s">
        <v>638</v>
      </c>
      <c r="D58" s="24"/>
      <c r="E58" s="24"/>
      <c r="F58" s="25"/>
      <c r="G58" s="21"/>
      <c r="H58" s="23"/>
    </row>
    <row r="59" spans="1:8" x14ac:dyDescent="0.25">
      <c r="A59" s="29">
        <v>8</v>
      </c>
      <c r="B59" s="15" t="s">
        <v>557</v>
      </c>
      <c r="C59" s="47" t="s">
        <v>637</v>
      </c>
      <c r="D59" s="47" t="s">
        <v>636</v>
      </c>
      <c r="E59" s="47" t="s">
        <v>635</v>
      </c>
      <c r="F59" s="47" t="s">
        <v>634</v>
      </c>
      <c r="G59" s="18" t="s">
        <v>633</v>
      </c>
      <c r="H59" s="19"/>
    </row>
    <row r="60" spans="1:8" x14ac:dyDescent="0.25">
      <c r="A60" s="30"/>
      <c r="B60" s="16"/>
      <c r="C60" s="46"/>
      <c r="D60" s="46"/>
      <c r="E60" s="46"/>
      <c r="F60" s="46"/>
      <c r="G60" s="11" t="s">
        <v>457</v>
      </c>
      <c r="H60" s="12">
        <v>50</v>
      </c>
    </row>
    <row r="61" spans="1:8" x14ac:dyDescent="0.25">
      <c r="A61" s="30"/>
      <c r="B61" s="16"/>
      <c r="C61" s="46"/>
      <c r="D61" s="46"/>
      <c r="E61" s="46"/>
      <c r="F61" s="46"/>
      <c r="G61" s="11" t="s">
        <v>456</v>
      </c>
      <c r="H61" s="12">
        <v>60</v>
      </c>
    </row>
    <row r="62" spans="1:8" ht="195.75" customHeight="1" thickBot="1" x14ac:dyDescent="0.3">
      <c r="A62" s="30"/>
      <c r="B62" s="16"/>
      <c r="C62" s="45"/>
      <c r="D62" s="45"/>
      <c r="E62" s="45"/>
      <c r="F62" s="45"/>
      <c r="G62" s="20" t="s">
        <v>8</v>
      </c>
      <c r="H62" s="22">
        <f>SUM(H60:H61,)</f>
        <v>110</v>
      </c>
    </row>
    <row r="63" spans="1:8" ht="81.75" customHeight="1" thickBot="1" x14ac:dyDescent="0.3">
      <c r="A63" s="31"/>
      <c r="B63" s="17"/>
      <c r="C63" s="24" t="s">
        <v>632</v>
      </c>
      <c r="D63" s="24"/>
      <c r="E63" s="24"/>
      <c r="F63" s="25"/>
      <c r="G63" s="21"/>
      <c r="H63" s="23"/>
    </row>
    <row r="64" spans="1:8" x14ac:dyDescent="0.25">
      <c r="A64" s="29">
        <v>9</v>
      </c>
      <c r="B64" s="15" t="s">
        <v>557</v>
      </c>
      <c r="C64" s="47" t="s">
        <v>631</v>
      </c>
      <c r="D64" s="47" t="s">
        <v>630</v>
      </c>
      <c r="E64" s="47" t="s">
        <v>629</v>
      </c>
      <c r="F64" s="47" t="s">
        <v>628</v>
      </c>
      <c r="G64" s="18" t="s">
        <v>587</v>
      </c>
      <c r="H64" s="19"/>
    </row>
    <row r="65" spans="1:8" x14ac:dyDescent="0.25">
      <c r="A65" s="30"/>
      <c r="B65" s="16"/>
      <c r="C65" s="46"/>
      <c r="D65" s="46"/>
      <c r="E65" s="46"/>
      <c r="F65" s="46"/>
      <c r="G65" s="11" t="s">
        <v>497</v>
      </c>
      <c r="H65" s="12">
        <v>34</v>
      </c>
    </row>
    <row r="66" spans="1:8" ht="81.75" customHeight="1" thickBot="1" x14ac:dyDescent="0.3">
      <c r="A66" s="30"/>
      <c r="B66" s="16"/>
      <c r="C66" s="45"/>
      <c r="D66" s="45"/>
      <c r="E66" s="45"/>
      <c r="F66" s="45"/>
      <c r="G66" s="20" t="s">
        <v>8</v>
      </c>
      <c r="H66" s="22">
        <f>SUM(H65:H65,)</f>
        <v>34</v>
      </c>
    </row>
    <row r="67" spans="1:8" ht="81" customHeight="1" thickBot="1" x14ac:dyDescent="0.3">
      <c r="A67" s="31"/>
      <c r="B67" s="17"/>
      <c r="C67" s="24" t="s">
        <v>627</v>
      </c>
      <c r="D67" s="24"/>
      <c r="E67" s="24"/>
      <c r="F67" s="25"/>
      <c r="G67" s="21"/>
      <c r="H67" s="23"/>
    </row>
    <row r="68" spans="1:8" x14ac:dyDescent="0.25">
      <c r="A68" s="29">
        <v>10</v>
      </c>
      <c r="B68" s="15" t="s">
        <v>557</v>
      </c>
      <c r="C68" s="47" t="s">
        <v>626</v>
      </c>
      <c r="D68" s="47" t="s">
        <v>625</v>
      </c>
      <c r="E68" s="47" t="s">
        <v>624</v>
      </c>
      <c r="F68" s="47" t="s">
        <v>623</v>
      </c>
      <c r="G68" s="18" t="s">
        <v>597</v>
      </c>
      <c r="H68" s="19"/>
    </row>
    <row r="69" spans="1:8" ht="16.5" thickBot="1" x14ac:dyDescent="0.3">
      <c r="A69" s="30"/>
      <c r="B69" s="16"/>
      <c r="C69" s="46"/>
      <c r="D69" s="46"/>
      <c r="E69" s="46"/>
      <c r="F69" s="46"/>
      <c r="G69" s="11" t="s">
        <v>622</v>
      </c>
      <c r="H69" s="12">
        <v>49</v>
      </c>
    </row>
    <row r="70" spans="1:8" x14ac:dyDescent="0.25">
      <c r="A70" s="30"/>
      <c r="B70" s="16"/>
      <c r="C70" s="46"/>
      <c r="D70" s="46"/>
      <c r="E70" s="46"/>
      <c r="F70" s="46"/>
      <c r="G70" s="18" t="s">
        <v>616</v>
      </c>
      <c r="H70" s="19"/>
    </row>
    <row r="71" spans="1:8" x14ac:dyDescent="0.25">
      <c r="A71" s="30"/>
      <c r="B71" s="16"/>
      <c r="C71" s="46"/>
      <c r="D71" s="46"/>
      <c r="E71" s="46"/>
      <c r="F71" s="46"/>
      <c r="G71" s="11" t="s">
        <v>614</v>
      </c>
      <c r="H71" s="12">
        <v>11</v>
      </c>
    </row>
    <row r="72" spans="1:8" ht="174.75" customHeight="1" thickBot="1" x14ac:dyDescent="0.3">
      <c r="A72" s="30"/>
      <c r="B72" s="16"/>
      <c r="C72" s="45"/>
      <c r="D72" s="45"/>
      <c r="E72" s="45"/>
      <c r="F72" s="45"/>
      <c r="G72" s="20" t="s">
        <v>8</v>
      </c>
      <c r="H72" s="22">
        <f>SUM(H69:H69,H71:H71,)</f>
        <v>60</v>
      </c>
    </row>
    <row r="73" spans="1:8" ht="84" customHeight="1" thickBot="1" x14ac:dyDescent="0.3">
      <c r="A73" s="31"/>
      <c r="B73" s="17"/>
      <c r="C73" s="24" t="s">
        <v>621</v>
      </c>
      <c r="D73" s="24"/>
      <c r="E73" s="24"/>
      <c r="F73" s="25"/>
      <c r="G73" s="21"/>
      <c r="H73" s="23"/>
    </row>
    <row r="74" spans="1:8" x14ac:dyDescent="0.25">
      <c r="A74" s="29">
        <v>11</v>
      </c>
      <c r="B74" s="15" t="s">
        <v>557</v>
      </c>
      <c r="C74" s="47" t="s">
        <v>620</v>
      </c>
      <c r="D74" s="47" t="s">
        <v>619</v>
      </c>
      <c r="E74" s="47" t="s">
        <v>618</v>
      </c>
      <c r="F74" s="47" t="s">
        <v>617</v>
      </c>
      <c r="G74" s="18" t="s">
        <v>616</v>
      </c>
      <c r="H74" s="19"/>
    </row>
    <row r="75" spans="1:8" x14ac:dyDescent="0.25">
      <c r="A75" s="30"/>
      <c r="B75" s="16"/>
      <c r="C75" s="46"/>
      <c r="D75" s="46"/>
      <c r="E75" s="46"/>
      <c r="F75" s="46"/>
      <c r="G75" s="11" t="s">
        <v>615</v>
      </c>
      <c r="H75" s="12">
        <v>37</v>
      </c>
    </row>
    <row r="76" spans="1:8" x14ac:dyDescent="0.25">
      <c r="A76" s="30"/>
      <c r="B76" s="16"/>
      <c r="C76" s="46"/>
      <c r="D76" s="46"/>
      <c r="E76" s="46"/>
      <c r="F76" s="46"/>
      <c r="G76" s="11" t="s">
        <v>614</v>
      </c>
      <c r="H76" s="12">
        <v>11</v>
      </c>
    </row>
    <row r="77" spans="1:8" ht="175.5" customHeight="1" thickBot="1" x14ac:dyDescent="0.3">
      <c r="A77" s="30"/>
      <c r="B77" s="16"/>
      <c r="C77" s="45"/>
      <c r="D77" s="45"/>
      <c r="E77" s="45"/>
      <c r="F77" s="45"/>
      <c r="G77" s="20" t="s">
        <v>8</v>
      </c>
      <c r="H77" s="22">
        <f>SUM(H75:H76,)</f>
        <v>48</v>
      </c>
    </row>
    <row r="78" spans="1:8" ht="87.75" customHeight="1" thickBot="1" x14ac:dyDescent="0.3">
      <c r="A78" s="31"/>
      <c r="B78" s="17"/>
      <c r="C78" s="24" t="s">
        <v>613</v>
      </c>
      <c r="D78" s="24"/>
      <c r="E78" s="24"/>
      <c r="F78" s="25"/>
      <c r="G78" s="21"/>
      <c r="H78" s="23"/>
    </row>
    <row r="79" spans="1:8" x14ac:dyDescent="0.25">
      <c r="A79" s="29">
        <v>12</v>
      </c>
      <c r="B79" s="15" t="s">
        <v>557</v>
      </c>
      <c r="C79" s="47" t="s">
        <v>612</v>
      </c>
      <c r="D79" s="47" t="s">
        <v>611</v>
      </c>
      <c r="E79" s="47" t="s">
        <v>610</v>
      </c>
      <c r="F79" s="47" t="s">
        <v>609</v>
      </c>
      <c r="G79" s="18" t="s">
        <v>597</v>
      </c>
      <c r="H79" s="19"/>
    </row>
    <row r="80" spans="1:8" ht="16.5" thickBot="1" x14ac:dyDescent="0.3">
      <c r="A80" s="30"/>
      <c r="B80" s="16"/>
      <c r="C80" s="46"/>
      <c r="D80" s="46"/>
      <c r="E80" s="46"/>
      <c r="F80" s="46"/>
      <c r="G80" s="11" t="s">
        <v>499</v>
      </c>
      <c r="H80" s="12">
        <v>20</v>
      </c>
    </row>
    <row r="81" spans="1:8" x14ac:dyDescent="0.25">
      <c r="A81" s="30"/>
      <c r="B81" s="16"/>
      <c r="C81" s="46"/>
      <c r="D81" s="46"/>
      <c r="E81" s="46"/>
      <c r="F81" s="46"/>
      <c r="G81" s="18" t="s">
        <v>374</v>
      </c>
      <c r="H81" s="19"/>
    </row>
    <row r="82" spans="1:8" ht="16.5" thickBot="1" x14ac:dyDescent="0.3">
      <c r="A82" s="30"/>
      <c r="B82" s="16"/>
      <c r="C82" s="46"/>
      <c r="D82" s="46"/>
      <c r="E82" s="46"/>
      <c r="F82" s="46"/>
      <c r="G82" s="11" t="s">
        <v>585</v>
      </c>
      <c r="H82" s="12">
        <v>10</v>
      </c>
    </row>
    <row r="83" spans="1:8" x14ac:dyDescent="0.25">
      <c r="A83" s="30"/>
      <c r="B83" s="16"/>
      <c r="C83" s="46"/>
      <c r="D83" s="46"/>
      <c r="E83" s="46"/>
      <c r="F83" s="46"/>
      <c r="G83" s="18" t="s">
        <v>596</v>
      </c>
      <c r="H83" s="19"/>
    </row>
    <row r="84" spans="1:8" x14ac:dyDescent="0.25">
      <c r="A84" s="30"/>
      <c r="B84" s="16"/>
      <c r="C84" s="46"/>
      <c r="D84" s="46"/>
      <c r="E84" s="46"/>
      <c r="F84" s="46"/>
      <c r="G84" s="11" t="s">
        <v>595</v>
      </c>
      <c r="H84" s="12">
        <v>4</v>
      </c>
    </row>
    <row r="85" spans="1:8" ht="135" customHeight="1" thickBot="1" x14ac:dyDescent="0.3">
      <c r="A85" s="30"/>
      <c r="B85" s="16"/>
      <c r="C85" s="45"/>
      <c r="D85" s="45"/>
      <c r="E85" s="45"/>
      <c r="F85" s="45"/>
      <c r="G85" s="20" t="s">
        <v>8</v>
      </c>
      <c r="H85" s="22">
        <f>SUM(H80:H80,H82:H82,H84:H84)</f>
        <v>34</v>
      </c>
    </row>
    <row r="86" spans="1:8" ht="84" customHeight="1" thickBot="1" x14ac:dyDescent="0.3">
      <c r="A86" s="31"/>
      <c r="B86" s="17"/>
      <c r="C86" s="24" t="s">
        <v>608</v>
      </c>
      <c r="D86" s="24"/>
      <c r="E86" s="24"/>
      <c r="F86" s="25"/>
      <c r="G86" s="21"/>
      <c r="H86" s="23"/>
    </row>
    <row r="87" spans="1:8" x14ac:dyDescent="0.25">
      <c r="A87" s="29">
        <v>13</v>
      </c>
      <c r="B87" s="15" t="s">
        <v>557</v>
      </c>
      <c r="C87" s="47" t="s">
        <v>607</v>
      </c>
      <c r="D87" s="47" t="s">
        <v>606</v>
      </c>
      <c r="E87" s="47" t="s">
        <v>605</v>
      </c>
      <c r="F87" s="47" t="s">
        <v>604</v>
      </c>
      <c r="G87" s="18" t="s">
        <v>587</v>
      </c>
      <c r="H87" s="19"/>
    </row>
    <row r="88" spans="1:8" ht="16.5" thickBot="1" x14ac:dyDescent="0.3">
      <c r="A88" s="30"/>
      <c r="B88" s="16"/>
      <c r="C88" s="46"/>
      <c r="D88" s="46"/>
      <c r="E88" s="46"/>
      <c r="F88" s="46"/>
      <c r="G88" s="11" t="s">
        <v>603</v>
      </c>
      <c r="H88" s="12">
        <v>26</v>
      </c>
    </row>
    <row r="89" spans="1:8" x14ac:dyDescent="0.25">
      <c r="A89" s="30"/>
      <c r="B89" s="16"/>
      <c r="C89" s="46"/>
      <c r="D89" s="46"/>
      <c r="E89" s="46"/>
      <c r="F89" s="46"/>
      <c r="G89" s="18" t="s">
        <v>597</v>
      </c>
      <c r="H89" s="19"/>
    </row>
    <row r="90" spans="1:8" ht="31.5" x14ac:dyDescent="0.25">
      <c r="A90" s="30"/>
      <c r="B90" s="16"/>
      <c r="C90" s="46"/>
      <c r="D90" s="46"/>
      <c r="E90" s="46"/>
      <c r="F90" s="46"/>
      <c r="G90" s="11" t="s">
        <v>471</v>
      </c>
      <c r="H90" s="12">
        <v>28</v>
      </c>
    </row>
    <row r="91" spans="1:8" ht="201.75" customHeight="1" thickBot="1" x14ac:dyDescent="0.3">
      <c r="A91" s="30"/>
      <c r="B91" s="16"/>
      <c r="C91" s="45"/>
      <c r="D91" s="45"/>
      <c r="E91" s="45"/>
      <c r="F91" s="45"/>
      <c r="G91" s="20" t="s">
        <v>8</v>
      </c>
      <c r="H91" s="22">
        <f>SUM(H88:H88,H90:H90,)</f>
        <v>54</v>
      </c>
    </row>
    <row r="92" spans="1:8" ht="90.75" customHeight="1" thickBot="1" x14ac:dyDescent="0.3">
      <c r="A92" s="31"/>
      <c r="B92" s="17"/>
      <c r="C92" s="24" t="s">
        <v>602</v>
      </c>
      <c r="D92" s="24"/>
      <c r="E92" s="24"/>
      <c r="F92" s="25"/>
      <c r="G92" s="21"/>
      <c r="H92" s="23"/>
    </row>
    <row r="93" spans="1:8" x14ac:dyDescent="0.25">
      <c r="A93" s="29">
        <v>14</v>
      </c>
      <c r="B93" s="15" t="s">
        <v>557</v>
      </c>
      <c r="C93" s="47" t="s">
        <v>601</v>
      </c>
      <c r="D93" s="47" t="s">
        <v>600</v>
      </c>
      <c r="E93" s="47" t="s">
        <v>599</v>
      </c>
      <c r="F93" s="47" t="s">
        <v>598</v>
      </c>
      <c r="G93" s="18" t="s">
        <v>597</v>
      </c>
      <c r="H93" s="19"/>
    </row>
    <row r="94" spans="1:8" ht="16.5" thickBot="1" x14ac:dyDescent="0.3">
      <c r="A94" s="30"/>
      <c r="B94" s="16"/>
      <c r="C94" s="46"/>
      <c r="D94" s="46"/>
      <c r="E94" s="46"/>
      <c r="F94" s="46"/>
      <c r="G94" s="11" t="s">
        <v>499</v>
      </c>
      <c r="H94" s="12">
        <v>20</v>
      </c>
    </row>
    <row r="95" spans="1:8" x14ac:dyDescent="0.25">
      <c r="A95" s="30"/>
      <c r="B95" s="16"/>
      <c r="C95" s="46"/>
      <c r="D95" s="46"/>
      <c r="E95" s="46"/>
      <c r="F95" s="46"/>
      <c r="G95" s="18" t="s">
        <v>596</v>
      </c>
      <c r="H95" s="19"/>
    </row>
    <row r="96" spans="1:8" x14ac:dyDescent="0.25">
      <c r="A96" s="30"/>
      <c r="B96" s="16"/>
      <c r="C96" s="46"/>
      <c r="D96" s="46"/>
      <c r="E96" s="46"/>
      <c r="F96" s="46"/>
      <c r="G96" s="11" t="s">
        <v>596</v>
      </c>
      <c r="H96" s="12">
        <v>8</v>
      </c>
    </row>
    <row r="97" spans="1:8" x14ac:dyDescent="0.25">
      <c r="A97" s="30"/>
      <c r="B97" s="16"/>
      <c r="C97" s="46"/>
      <c r="D97" s="46"/>
      <c r="E97" s="46"/>
      <c r="F97" s="46"/>
      <c r="G97" s="11" t="s">
        <v>595</v>
      </c>
      <c r="H97" s="12">
        <v>4</v>
      </c>
    </row>
    <row r="98" spans="1:8" x14ac:dyDescent="0.25">
      <c r="A98" s="30"/>
      <c r="B98" s="16"/>
      <c r="C98" s="46"/>
      <c r="D98" s="46"/>
      <c r="E98" s="46"/>
      <c r="F98" s="46"/>
      <c r="G98" s="11" t="s">
        <v>594</v>
      </c>
      <c r="H98" s="12">
        <v>8</v>
      </c>
    </row>
    <row r="99" spans="1:8" x14ac:dyDescent="0.25">
      <c r="A99" s="30"/>
      <c r="B99" s="16"/>
      <c r="C99" s="46"/>
      <c r="D99" s="46"/>
      <c r="E99" s="46"/>
      <c r="F99" s="46"/>
      <c r="G99" s="11" t="s">
        <v>593</v>
      </c>
      <c r="H99" s="12">
        <v>7</v>
      </c>
    </row>
    <row r="100" spans="1:8" ht="71.25" customHeight="1" thickBot="1" x14ac:dyDescent="0.3">
      <c r="A100" s="30"/>
      <c r="B100" s="16"/>
      <c r="C100" s="45"/>
      <c r="D100" s="45"/>
      <c r="E100" s="45"/>
      <c r="F100" s="45"/>
      <c r="G100" s="20" t="s">
        <v>8</v>
      </c>
      <c r="H100" s="22">
        <f>SUM(H94:H94,H96:H99,)</f>
        <v>47</v>
      </c>
    </row>
    <row r="101" spans="1:8" ht="68.25" customHeight="1" thickBot="1" x14ac:dyDescent="0.3">
      <c r="A101" s="31"/>
      <c r="B101" s="17"/>
      <c r="C101" s="24" t="s">
        <v>592</v>
      </c>
      <c r="D101" s="24"/>
      <c r="E101" s="24"/>
      <c r="F101" s="25"/>
      <c r="G101" s="21"/>
      <c r="H101" s="23"/>
    </row>
    <row r="102" spans="1:8" x14ac:dyDescent="0.25">
      <c r="A102" s="29">
        <v>15</v>
      </c>
      <c r="B102" s="15" t="s">
        <v>557</v>
      </c>
      <c r="C102" s="47" t="s">
        <v>591</v>
      </c>
      <c r="D102" s="47" t="s">
        <v>590</v>
      </c>
      <c r="E102" s="47" t="s">
        <v>589</v>
      </c>
      <c r="F102" s="47" t="s">
        <v>588</v>
      </c>
      <c r="G102" s="18" t="s">
        <v>587</v>
      </c>
      <c r="H102" s="19"/>
    </row>
    <row r="103" spans="1:8" ht="16.5" thickBot="1" x14ac:dyDescent="0.3">
      <c r="A103" s="30"/>
      <c r="B103" s="16"/>
      <c r="C103" s="46"/>
      <c r="D103" s="46"/>
      <c r="E103" s="46"/>
      <c r="F103" s="46"/>
      <c r="G103" s="11" t="s">
        <v>355</v>
      </c>
      <c r="H103" s="12">
        <v>20</v>
      </c>
    </row>
    <row r="104" spans="1:8" x14ac:dyDescent="0.25">
      <c r="A104" s="30"/>
      <c r="B104" s="16"/>
      <c r="C104" s="46"/>
      <c r="D104" s="46"/>
      <c r="E104" s="46"/>
      <c r="F104" s="46"/>
      <c r="G104" s="18" t="s">
        <v>374</v>
      </c>
      <c r="H104" s="19"/>
    </row>
    <row r="105" spans="1:8" x14ac:dyDescent="0.25">
      <c r="A105" s="30"/>
      <c r="B105" s="16"/>
      <c r="C105" s="46"/>
      <c r="D105" s="46"/>
      <c r="E105" s="46"/>
      <c r="F105" s="46"/>
      <c r="G105" s="11" t="s">
        <v>586</v>
      </c>
      <c r="H105" s="12">
        <v>20</v>
      </c>
    </row>
    <row r="106" spans="1:8" x14ac:dyDescent="0.25">
      <c r="A106" s="30"/>
      <c r="B106" s="16"/>
      <c r="C106" s="46"/>
      <c r="D106" s="46"/>
      <c r="E106" s="46"/>
      <c r="F106" s="46"/>
      <c r="G106" s="11" t="s">
        <v>373</v>
      </c>
      <c r="H106" s="12">
        <v>4</v>
      </c>
    </row>
    <row r="107" spans="1:8" x14ac:dyDescent="0.25">
      <c r="A107" s="30"/>
      <c r="B107" s="16"/>
      <c r="C107" s="46"/>
      <c r="D107" s="46"/>
      <c r="E107" s="46"/>
      <c r="F107" s="46"/>
      <c r="G107" s="11" t="s">
        <v>496</v>
      </c>
      <c r="H107" s="12">
        <v>11</v>
      </c>
    </row>
    <row r="108" spans="1:8" x14ac:dyDescent="0.25">
      <c r="A108" s="30"/>
      <c r="B108" s="16"/>
      <c r="C108" s="46"/>
      <c r="D108" s="46"/>
      <c r="E108" s="46"/>
      <c r="F108" s="46"/>
      <c r="G108" s="11" t="s">
        <v>495</v>
      </c>
      <c r="H108" s="12">
        <v>17</v>
      </c>
    </row>
    <row r="109" spans="1:8" ht="16.5" thickBot="1" x14ac:dyDescent="0.3">
      <c r="A109" s="30"/>
      <c r="B109" s="16"/>
      <c r="C109" s="46"/>
      <c r="D109" s="46"/>
      <c r="E109" s="46"/>
      <c r="F109" s="46"/>
      <c r="G109" s="11" t="s">
        <v>585</v>
      </c>
      <c r="H109" s="12">
        <v>17</v>
      </c>
    </row>
    <row r="110" spans="1:8" x14ac:dyDescent="0.25">
      <c r="A110" s="30"/>
      <c r="B110" s="16"/>
      <c r="C110" s="46"/>
      <c r="D110" s="46"/>
      <c r="E110" s="46"/>
      <c r="F110" s="46"/>
      <c r="G110" s="18" t="s">
        <v>571</v>
      </c>
      <c r="H110" s="19"/>
    </row>
    <row r="111" spans="1:8" ht="31.5" x14ac:dyDescent="0.25">
      <c r="A111" s="30"/>
      <c r="B111" s="16"/>
      <c r="C111" s="46"/>
      <c r="D111" s="46"/>
      <c r="E111" s="46"/>
      <c r="F111" s="46"/>
      <c r="G111" s="11" t="s">
        <v>584</v>
      </c>
      <c r="H111" s="12">
        <v>6</v>
      </c>
    </row>
    <row r="112" spans="1:8" ht="31.5" x14ac:dyDescent="0.25">
      <c r="A112" s="30"/>
      <c r="B112" s="16"/>
      <c r="C112" s="46"/>
      <c r="D112" s="46"/>
      <c r="E112" s="46"/>
      <c r="F112" s="46"/>
      <c r="G112" s="11" t="s">
        <v>485</v>
      </c>
      <c r="H112" s="12">
        <v>9</v>
      </c>
    </row>
    <row r="113" spans="1:8" x14ac:dyDescent="0.25">
      <c r="A113" s="30"/>
      <c r="B113" s="16"/>
      <c r="C113" s="46"/>
      <c r="D113" s="46"/>
      <c r="E113" s="46"/>
      <c r="F113" s="46"/>
      <c r="G113" s="11" t="s">
        <v>583</v>
      </c>
      <c r="H113" s="12">
        <v>11</v>
      </c>
    </row>
    <row r="114" spans="1:8" x14ac:dyDescent="0.25">
      <c r="A114" s="30"/>
      <c r="B114" s="16"/>
      <c r="C114" s="46"/>
      <c r="D114" s="46"/>
      <c r="E114" s="46"/>
      <c r="F114" s="46"/>
      <c r="G114" s="11" t="s">
        <v>582</v>
      </c>
      <c r="H114" s="12">
        <v>11</v>
      </c>
    </row>
    <row r="115" spans="1:8" ht="16.5" thickBot="1" x14ac:dyDescent="0.3">
      <c r="A115" s="30"/>
      <c r="B115" s="16"/>
      <c r="C115" s="45"/>
      <c r="D115" s="45"/>
      <c r="E115" s="45"/>
      <c r="F115" s="45"/>
      <c r="G115" s="20" t="s">
        <v>8</v>
      </c>
      <c r="H115" s="22">
        <f>SUM(H103:H103,H105:H109,H111:H114)</f>
        <v>126</v>
      </c>
    </row>
    <row r="116" spans="1:8" ht="89.25" customHeight="1" thickBot="1" x14ac:dyDescent="0.3">
      <c r="A116" s="31"/>
      <c r="B116" s="17"/>
      <c r="C116" s="24" t="s">
        <v>581</v>
      </c>
      <c r="D116" s="24"/>
      <c r="E116" s="24"/>
      <c r="F116" s="25"/>
      <c r="G116" s="21"/>
      <c r="H116" s="23"/>
    </row>
    <row r="117" spans="1:8" x14ac:dyDescent="0.25">
      <c r="A117" s="29">
        <v>16</v>
      </c>
      <c r="B117" s="15" t="s">
        <v>557</v>
      </c>
      <c r="C117" s="47" t="s">
        <v>580</v>
      </c>
      <c r="D117" s="47" t="s">
        <v>579</v>
      </c>
      <c r="E117" s="47" t="s">
        <v>578</v>
      </c>
      <c r="F117" s="47" t="s">
        <v>577</v>
      </c>
      <c r="G117" s="18" t="s">
        <v>374</v>
      </c>
      <c r="H117" s="19"/>
    </row>
    <row r="118" spans="1:8" x14ac:dyDescent="0.25">
      <c r="A118" s="30"/>
      <c r="B118" s="16"/>
      <c r="C118" s="46"/>
      <c r="D118" s="46"/>
      <c r="E118" s="46"/>
      <c r="F118" s="46"/>
      <c r="G118" s="11" t="s">
        <v>393</v>
      </c>
      <c r="H118" s="12">
        <v>35</v>
      </c>
    </row>
    <row r="119" spans="1:8" ht="78.75" customHeight="1" thickBot="1" x14ac:dyDescent="0.3">
      <c r="A119" s="30"/>
      <c r="B119" s="16"/>
      <c r="C119" s="45"/>
      <c r="D119" s="45"/>
      <c r="E119" s="45"/>
      <c r="F119" s="45"/>
      <c r="G119" s="20" t="s">
        <v>8</v>
      </c>
      <c r="H119" s="22">
        <f>SUM(H118:H118,)</f>
        <v>35</v>
      </c>
    </row>
    <row r="120" spans="1:8" ht="72" customHeight="1" thickBot="1" x14ac:dyDescent="0.3">
      <c r="A120" s="31"/>
      <c r="B120" s="17"/>
      <c r="C120" s="24" t="s">
        <v>576</v>
      </c>
      <c r="D120" s="24"/>
      <c r="E120" s="24"/>
      <c r="F120" s="25"/>
      <c r="G120" s="21"/>
      <c r="H120" s="23"/>
    </row>
    <row r="121" spans="1:8" x14ac:dyDescent="0.25">
      <c r="A121" s="29">
        <v>17</v>
      </c>
      <c r="B121" s="15" t="s">
        <v>557</v>
      </c>
      <c r="C121" s="47" t="s">
        <v>575</v>
      </c>
      <c r="D121" s="47" t="s">
        <v>574</v>
      </c>
      <c r="E121" s="47" t="s">
        <v>573</v>
      </c>
      <c r="F121" s="47" t="s">
        <v>572</v>
      </c>
      <c r="G121" s="18" t="s">
        <v>374</v>
      </c>
      <c r="H121" s="19"/>
    </row>
    <row r="122" spans="1:8" ht="16.5" thickBot="1" x14ac:dyDescent="0.3">
      <c r="A122" s="30"/>
      <c r="B122" s="16"/>
      <c r="C122" s="46"/>
      <c r="D122" s="46"/>
      <c r="E122" s="46"/>
      <c r="F122" s="46"/>
      <c r="G122" s="11" t="s">
        <v>236</v>
      </c>
      <c r="H122" s="12">
        <v>6</v>
      </c>
    </row>
    <row r="123" spans="1:8" x14ac:dyDescent="0.25">
      <c r="A123" s="30"/>
      <c r="B123" s="16"/>
      <c r="C123" s="46"/>
      <c r="D123" s="46"/>
      <c r="E123" s="46"/>
      <c r="F123" s="46"/>
      <c r="G123" s="18" t="s">
        <v>513</v>
      </c>
      <c r="H123" s="19"/>
    </row>
    <row r="124" spans="1:8" ht="16.5" thickBot="1" x14ac:dyDescent="0.3">
      <c r="A124" s="30"/>
      <c r="B124" s="16"/>
      <c r="C124" s="46"/>
      <c r="D124" s="46"/>
      <c r="E124" s="46"/>
      <c r="F124" s="46"/>
      <c r="G124" s="11" t="s">
        <v>491</v>
      </c>
      <c r="H124" s="12">
        <v>15</v>
      </c>
    </row>
    <row r="125" spans="1:8" x14ac:dyDescent="0.25">
      <c r="A125" s="30"/>
      <c r="B125" s="16"/>
      <c r="C125" s="46"/>
      <c r="D125" s="46"/>
      <c r="E125" s="46"/>
      <c r="F125" s="46"/>
      <c r="G125" s="18" t="s">
        <v>571</v>
      </c>
      <c r="H125" s="19"/>
    </row>
    <row r="126" spans="1:8" x14ac:dyDescent="0.25">
      <c r="A126" s="30"/>
      <c r="B126" s="16"/>
      <c r="C126" s="46"/>
      <c r="D126" s="46"/>
      <c r="E126" s="46"/>
      <c r="F126" s="46"/>
      <c r="G126" s="11" t="s">
        <v>570</v>
      </c>
      <c r="H126" s="12">
        <v>10</v>
      </c>
    </row>
    <row r="127" spans="1:8" ht="16.5" thickBot="1" x14ac:dyDescent="0.3">
      <c r="A127" s="30"/>
      <c r="B127" s="16"/>
      <c r="C127" s="45"/>
      <c r="D127" s="45"/>
      <c r="E127" s="45"/>
      <c r="F127" s="45"/>
      <c r="G127" s="20" t="s">
        <v>8</v>
      </c>
      <c r="H127" s="22">
        <f>SUM(H122:H122,H124:H124,H126:H126)</f>
        <v>31</v>
      </c>
    </row>
    <row r="128" spans="1:8" ht="86.25" customHeight="1" thickBot="1" x14ac:dyDescent="0.3">
      <c r="A128" s="31"/>
      <c r="B128" s="17"/>
      <c r="C128" s="24" t="s">
        <v>569</v>
      </c>
      <c r="D128" s="24"/>
      <c r="E128" s="24"/>
      <c r="F128" s="25"/>
      <c r="G128" s="21"/>
      <c r="H128" s="23"/>
    </row>
    <row r="129" spans="1:8" x14ac:dyDescent="0.25">
      <c r="A129" s="29">
        <v>18</v>
      </c>
      <c r="B129" s="15" t="s">
        <v>557</v>
      </c>
      <c r="C129" s="47" t="s">
        <v>568</v>
      </c>
      <c r="D129" s="47" t="s">
        <v>567</v>
      </c>
      <c r="E129" s="47" t="s">
        <v>566</v>
      </c>
      <c r="F129" s="47" t="s">
        <v>565</v>
      </c>
      <c r="G129" s="18" t="s">
        <v>374</v>
      </c>
      <c r="H129" s="19"/>
    </row>
    <row r="130" spans="1:8" x14ac:dyDescent="0.25">
      <c r="A130" s="30"/>
      <c r="B130" s="16"/>
      <c r="C130" s="46"/>
      <c r="D130" s="46"/>
      <c r="E130" s="46"/>
      <c r="F130" s="46"/>
      <c r="G130" s="11" t="s">
        <v>236</v>
      </c>
      <c r="H130" s="12">
        <v>5</v>
      </c>
    </row>
    <row r="131" spans="1:8" ht="96.75" customHeight="1" thickBot="1" x14ac:dyDescent="0.3">
      <c r="A131" s="30"/>
      <c r="B131" s="16"/>
      <c r="C131" s="45"/>
      <c r="D131" s="45"/>
      <c r="E131" s="45"/>
      <c r="F131" s="45"/>
      <c r="G131" s="20" t="s">
        <v>8</v>
      </c>
      <c r="H131" s="22">
        <f>SUM(H130:H130,)</f>
        <v>5</v>
      </c>
    </row>
    <row r="132" spans="1:8" ht="69" customHeight="1" thickBot="1" x14ac:dyDescent="0.3">
      <c r="A132" s="31"/>
      <c r="B132" s="17"/>
      <c r="C132" s="24" t="s">
        <v>564</v>
      </c>
      <c r="D132" s="24"/>
      <c r="E132" s="24"/>
      <c r="F132" s="25"/>
      <c r="G132" s="21"/>
      <c r="H132" s="23"/>
    </row>
    <row r="133" spans="1:8" x14ac:dyDescent="0.25">
      <c r="A133" s="29">
        <v>19</v>
      </c>
      <c r="B133" s="15" t="s">
        <v>557</v>
      </c>
      <c r="C133" s="47" t="s">
        <v>563</v>
      </c>
      <c r="D133" s="47" t="s">
        <v>562</v>
      </c>
      <c r="E133" s="47" t="s">
        <v>561</v>
      </c>
      <c r="F133" s="47" t="s">
        <v>560</v>
      </c>
      <c r="G133" s="18" t="s">
        <v>374</v>
      </c>
      <c r="H133" s="19"/>
    </row>
    <row r="134" spans="1:8" ht="16.5" thickBot="1" x14ac:dyDescent="0.3">
      <c r="A134" s="30"/>
      <c r="B134" s="16"/>
      <c r="C134" s="46"/>
      <c r="D134" s="46"/>
      <c r="E134" s="46"/>
      <c r="F134" s="46"/>
      <c r="G134" s="11" t="s">
        <v>236</v>
      </c>
      <c r="H134" s="12">
        <v>6</v>
      </c>
    </row>
    <row r="135" spans="1:8" x14ac:dyDescent="0.25">
      <c r="A135" s="30"/>
      <c r="B135" s="16"/>
      <c r="C135" s="46"/>
      <c r="D135" s="46"/>
      <c r="E135" s="46"/>
      <c r="F135" s="46"/>
      <c r="G135" s="18" t="s">
        <v>513</v>
      </c>
      <c r="H135" s="19"/>
    </row>
    <row r="136" spans="1:8" ht="16.5" thickBot="1" x14ac:dyDescent="0.3">
      <c r="A136" s="30"/>
      <c r="B136" s="16"/>
      <c r="C136" s="46"/>
      <c r="D136" s="46"/>
      <c r="E136" s="46"/>
      <c r="F136" s="46"/>
      <c r="G136" s="11" t="s">
        <v>491</v>
      </c>
      <c r="H136" s="12">
        <v>10</v>
      </c>
    </row>
    <row r="137" spans="1:8" x14ac:dyDescent="0.25">
      <c r="A137" s="30"/>
      <c r="B137" s="16"/>
      <c r="C137" s="46"/>
      <c r="D137" s="46"/>
      <c r="E137" s="46"/>
      <c r="F137" s="46"/>
      <c r="G137" s="18" t="s">
        <v>488</v>
      </c>
      <c r="H137" s="19"/>
    </row>
    <row r="138" spans="1:8" x14ac:dyDescent="0.25">
      <c r="A138" s="30"/>
      <c r="B138" s="16"/>
      <c r="C138" s="46"/>
      <c r="D138" s="46"/>
      <c r="E138" s="46"/>
      <c r="F138" s="46"/>
      <c r="G138" s="11" t="s">
        <v>559</v>
      </c>
      <c r="H138" s="12">
        <v>7</v>
      </c>
    </row>
    <row r="139" spans="1:8" ht="56.25" customHeight="1" thickBot="1" x14ac:dyDescent="0.3">
      <c r="A139" s="30"/>
      <c r="B139" s="16"/>
      <c r="C139" s="45"/>
      <c r="D139" s="45"/>
      <c r="E139" s="45"/>
      <c r="F139" s="45"/>
      <c r="G139" s="20" t="s">
        <v>8</v>
      </c>
      <c r="H139" s="22">
        <f>SUM(H134:H134,H136:H136,H138:H138)</f>
        <v>23</v>
      </c>
    </row>
    <row r="140" spans="1:8" ht="64.5" customHeight="1" thickBot="1" x14ac:dyDescent="0.3">
      <c r="A140" s="31"/>
      <c r="B140" s="17"/>
      <c r="C140" s="24" t="s">
        <v>558</v>
      </c>
      <c r="D140" s="24"/>
      <c r="E140" s="24"/>
      <c r="F140" s="25"/>
      <c r="G140" s="21"/>
      <c r="H140" s="23"/>
    </row>
    <row r="141" spans="1:8" x14ac:dyDescent="0.25">
      <c r="A141" s="29">
        <v>20</v>
      </c>
      <c r="B141" s="15" t="s">
        <v>557</v>
      </c>
      <c r="C141" s="47" t="s">
        <v>556</v>
      </c>
      <c r="D141" s="47" t="s">
        <v>555</v>
      </c>
      <c r="E141" s="47" t="s">
        <v>554</v>
      </c>
      <c r="F141" s="47" t="s">
        <v>553</v>
      </c>
      <c r="G141" s="18" t="s">
        <v>488</v>
      </c>
      <c r="H141" s="19"/>
    </row>
    <row r="142" spans="1:8" ht="31.5" x14ac:dyDescent="0.25">
      <c r="A142" s="30"/>
      <c r="B142" s="16"/>
      <c r="C142" s="46"/>
      <c r="D142" s="46"/>
      <c r="E142" s="46"/>
      <c r="F142" s="46"/>
      <c r="G142" s="11" t="s">
        <v>552</v>
      </c>
      <c r="H142" s="12">
        <v>8</v>
      </c>
    </row>
    <row r="143" spans="1:8" x14ac:dyDescent="0.25">
      <c r="A143" s="30"/>
      <c r="B143" s="16"/>
      <c r="C143" s="46"/>
      <c r="D143" s="46"/>
      <c r="E143" s="46"/>
      <c r="F143" s="46"/>
      <c r="G143" s="11" t="s">
        <v>488</v>
      </c>
      <c r="H143" s="12">
        <v>5</v>
      </c>
    </row>
    <row r="144" spans="1:8" x14ac:dyDescent="0.25">
      <c r="A144" s="30"/>
      <c r="B144" s="16"/>
      <c r="C144" s="46"/>
      <c r="D144" s="46"/>
      <c r="E144" s="46"/>
      <c r="F144" s="46"/>
      <c r="G144" s="11" t="s">
        <v>487</v>
      </c>
      <c r="H144" s="12">
        <v>7</v>
      </c>
    </row>
    <row r="145" spans="1:8" ht="16.5" thickBot="1" x14ac:dyDescent="0.3">
      <c r="A145" s="30"/>
      <c r="B145" s="16"/>
      <c r="C145" s="45"/>
      <c r="D145" s="45"/>
      <c r="E145" s="45"/>
      <c r="F145" s="45"/>
      <c r="G145" s="20" t="s">
        <v>8</v>
      </c>
      <c r="H145" s="22">
        <f>SUM(H142:H144,)</f>
        <v>20</v>
      </c>
    </row>
    <row r="146" spans="1:8" ht="72.75" customHeight="1" thickBot="1" x14ac:dyDescent="0.3">
      <c r="A146" s="31"/>
      <c r="B146" s="17"/>
      <c r="C146" s="24" t="s">
        <v>551</v>
      </c>
      <c r="D146" s="24"/>
      <c r="E146" s="24"/>
      <c r="F146" s="25"/>
      <c r="G146" s="21"/>
      <c r="H146" s="23"/>
    </row>
    <row r="147" spans="1:8" x14ac:dyDescent="0.25">
      <c r="A147" s="29">
        <v>21</v>
      </c>
      <c r="B147" s="15" t="s">
        <v>518</v>
      </c>
      <c r="C147" s="47" t="s">
        <v>550</v>
      </c>
      <c r="D147" s="47" t="s">
        <v>549</v>
      </c>
      <c r="E147" s="47" t="s">
        <v>548</v>
      </c>
      <c r="F147" s="47" t="s">
        <v>547</v>
      </c>
      <c r="G147" s="18" t="s">
        <v>513</v>
      </c>
      <c r="H147" s="19"/>
    </row>
    <row r="148" spans="1:8" x14ac:dyDescent="0.25">
      <c r="A148" s="30"/>
      <c r="B148" s="16"/>
      <c r="C148" s="46"/>
      <c r="D148" s="46"/>
      <c r="E148" s="46"/>
      <c r="F148" s="46"/>
      <c r="G148" s="11" t="s">
        <v>493</v>
      </c>
      <c r="H148" s="12">
        <v>20</v>
      </c>
    </row>
    <row r="149" spans="1:8" ht="32.25" thickBot="1" x14ac:dyDescent="0.3">
      <c r="A149" s="30"/>
      <c r="B149" s="16"/>
      <c r="C149" s="46"/>
      <c r="D149" s="46"/>
      <c r="E149" s="46"/>
      <c r="F149" s="46"/>
      <c r="G149" s="11" t="s">
        <v>492</v>
      </c>
      <c r="H149" s="12">
        <v>25</v>
      </c>
    </row>
    <row r="150" spans="1:8" x14ac:dyDescent="0.25">
      <c r="A150" s="30"/>
      <c r="B150" s="16"/>
      <c r="C150" s="46"/>
      <c r="D150" s="46"/>
      <c r="E150" s="46"/>
      <c r="F150" s="46"/>
      <c r="G150" s="18" t="s">
        <v>488</v>
      </c>
      <c r="H150" s="19"/>
    </row>
    <row r="151" spans="1:8" x14ac:dyDescent="0.25">
      <c r="A151" s="30"/>
      <c r="B151" s="16"/>
      <c r="C151" s="46"/>
      <c r="D151" s="46"/>
      <c r="E151" s="46"/>
      <c r="F151" s="46"/>
      <c r="G151" s="11" t="s">
        <v>488</v>
      </c>
      <c r="H151" s="12">
        <v>2</v>
      </c>
    </row>
    <row r="152" spans="1:8" ht="16.5" thickBot="1" x14ac:dyDescent="0.3">
      <c r="A152" s="30"/>
      <c r="B152" s="16"/>
      <c r="C152" s="45"/>
      <c r="D152" s="45"/>
      <c r="E152" s="45"/>
      <c r="F152" s="45"/>
      <c r="G152" s="20" t="s">
        <v>8</v>
      </c>
      <c r="H152" s="22">
        <f>SUM(H148:H149,H151:H151,)</f>
        <v>47</v>
      </c>
    </row>
    <row r="153" spans="1:8" ht="90" customHeight="1" thickBot="1" x14ac:dyDescent="0.3">
      <c r="A153" s="31"/>
      <c r="B153" s="17"/>
      <c r="C153" s="24" t="s">
        <v>546</v>
      </c>
      <c r="D153" s="24"/>
      <c r="E153" s="24"/>
      <c r="F153" s="25"/>
      <c r="G153" s="21"/>
      <c r="H153" s="23"/>
    </row>
    <row r="154" spans="1:8" x14ac:dyDescent="0.25">
      <c r="A154" s="29">
        <v>22</v>
      </c>
      <c r="B154" s="15" t="s">
        <v>518</v>
      </c>
      <c r="C154" s="47" t="s">
        <v>545</v>
      </c>
      <c r="D154" s="47" t="s">
        <v>544</v>
      </c>
      <c r="E154" s="47" t="s">
        <v>543</v>
      </c>
      <c r="F154" s="47" t="s">
        <v>204</v>
      </c>
      <c r="G154" s="18" t="s">
        <v>535</v>
      </c>
      <c r="H154" s="19"/>
    </row>
    <row r="155" spans="1:8" x14ac:dyDescent="0.25">
      <c r="A155" s="30"/>
      <c r="B155" s="16"/>
      <c r="C155" s="46"/>
      <c r="D155" s="46"/>
      <c r="E155" s="46"/>
      <c r="F155" s="46"/>
      <c r="G155" s="11" t="s">
        <v>542</v>
      </c>
      <c r="H155" s="12">
        <v>29</v>
      </c>
    </row>
    <row r="156" spans="1:8" ht="31.5" x14ac:dyDescent="0.25">
      <c r="A156" s="30"/>
      <c r="B156" s="16"/>
      <c r="C156" s="46"/>
      <c r="D156" s="46"/>
      <c r="E156" s="46"/>
      <c r="F156" s="46"/>
      <c r="G156" s="11" t="s">
        <v>541</v>
      </c>
      <c r="H156" s="12">
        <v>20</v>
      </c>
    </row>
    <row r="157" spans="1:8" ht="66.75" customHeight="1" thickBot="1" x14ac:dyDescent="0.3">
      <c r="A157" s="30"/>
      <c r="B157" s="16"/>
      <c r="C157" s="45"/>
      <c r="D157" s="45"/>
      <c r="E157" s="45"/>
      <c r="F157" s="45"/>
      <c r="G157" s="20" t="s">
        <v>8</v>
      </c>
      <c r="H157" s="22">
        <f>SUM(H155:H156,)</f>
        <v>49</v>
      </c>
    </row>
    <row r="158" spans="1:8" ht="70.5" customHeight="1" thickBot="1" x14ac:dyDescent="0.3">
      <c r="A158" s="31"/>
      <c r="B158" s="17"/>
      <c r="C158" s="24" t="s">
        <v>540</v>
      </c>
      <c r="D158" s="24"/>
      <c r="E158" s="24"/>
      <c r="F158" s="25"/>
      <c r="G158" s="21"/>
      <c r="H158" s="23"/>
    </row>
    <row r="159" spans="1:8" x14ac:dyDescent="0.25">
      <c r="A159" s="29">
        <v>23</v>
      </c>
      <c r="B159" s="15" t="s">
        <v>518</v>
      </c>
      <c r="C159" s="47" t="s">
        <v>539</v>
      </c>
      <c r="D159" s="47" t="s">
        <v>538</v>
      </c>
      <c r="E159" s="47" t="s">
        <v>537</v>
      </c>
      <c r="F159" s="47" t="s">
        <v>536</v>
      </c>
      <c r="G159" s="18" t="s">
        <v>535</v>
      </c>
      <c r="H159" s="19"/>
    </row>
    <row r="160" spans="1:8" x14ac:dyDescent="0.25">
      <c r="A160" s="30"/>
      <c r="B160" s="16"/>
      <c r="C160" s="46"/>
      <c r="D160" s="46"/>
      <c r="E160" s="46"/>
      <c r="F160" s="46"/>
      <c r="G160" s="11" t="s">
        <v>534</v>
      </c>
      <c r="H160" s="12">
        <v>18</v>
      </c>
    </row>
    <row r="161" spans="1:8" ht="31.5" x14ac:dyDescent="0.25">
      <c r="A161" s="30"/>
      <c r="B161" s="16"/>
      <c r="C161" s="46"/>
      <c r="D161" s="46"/>
      <c r="E161" s="46"/>
      <c r="F161" s="46"/>
      <c r="G161" s="11" t="s">
        <v>533</v>
      </c>
      <c r="H161" s="12">
        <v>10</v>
      </c>
    </row>
    <row r="162" spans="1:8" x14ac:dyDescent="0.25">
      <c r="A162" s="30"/>
      <c r="B162" s="16"/>
      <c r="C162" s="46"/>
      <c r="D162" s="46"/>
      <c r="E162" s="46"/>
      <c r="F162" s="46"/>
      <c r="G162" s="11" t="s">
        <v>532</v>
      </c>
      <c r="H162" s="12">
        <v>31</v>
      </c>
    </row>
    <row r="163" spans="1:8" ht="31.5" x14ac:dyDescent="0.25">
      <c r="A163" s="30"/>
      <c r="B163" s="16"/>
      <c r="C163" s="46"/>
      <c r="D163" s="46"/>
      <c r="E163" s="46"/>
      <c r="F163" s="46"/>
      <c r="G163" s="11" t="s">
        <v>531</v>
      </c>
      <c r="H163" s="12">
        <v>13</v>
      </c>
    </row>
    <row r="164" spans="1:8" ht="16.5" thickBot="1" x14ac:dyDescent="0.3">
      <c r="A164" s="30"/>
      <c r="B164" s="16"/>
      <c r="C164" s="46"/>
      <c r="D164" s="46"/>
      <c r="E164" s="46"/>
      <c r="F164" s="46"/>
      <c r="G164" s="11" t="s">
        <v>530</v>
      </c>
      <c r="H164" s="12">
        <v>13</v>
      </c>
    </row>
    <row r="165" spans="1:8" x14ac:dyDescent="0.25">
      <c r="A165" s="30"/>
      <c r="B165" s="16"/>
      <c r="C165" s="46"/>
      <c r="D165" s="46"/>
      <c r="E165" s="46"/>
      <c r="F165" s="46"/>
      <c r="G165" s="18" t="s">
        <v>513</v>
      </c>
      <c r="H165" s="19"/>
    </row>
    <row r="166" spans="1:8" x14ac:dyDescent="0.25">
      <c r="A166" s="30"/>
      <c r="B166" s="16"/>
      <c r="C166" s="46"/>
      <c r="D166" s="46"/>
      <c r="E166" s="46"/>
      <c r="F166" s="46"/>
      <c r="G166" s="11" t="s">
        <v>493</v>
      </c>
      <c r="H166" s="12">
        <v>15</v>
      </c>
    </row>
    <row r="167" spans="1:8" ht="31.5" x14ac:dyDescent="0.25">
      <c r="A167" s="30"/>
      <c r="B167" s="16"/>
      <c r="C167" s="46"/>
      <c r="D167" s="46"/>
      <c r="E167" s="46"/>
      <c r="F167" s="46"/>
      <c r="G167" s="11" t="s">
        <v>492</v>
      </c>
      <c r="H167" s="12">
        <v>15</v>
      </c>
    </row>
    <row r="168" spans="1:8" ht="16.5" thickBot="1" x14ac:dyDescent="0.3">
      <c r="A168" s="30"/>
      <c r="B168" s="16"/>
      <c r="C168" s="45"/>
      <c r="D168" s="45"/>
      <c r="E168" s="45"/>
      <c r="F168" s="45"/>
      <c r="G168" s="20" t="s">
        <v>8</v>
      </c>
      <c r="H168" s="22">
        <f>SUM(H160:H164,H166:H167,)</f>
        <v>115</v>
      </c>
    </row>
    <row r="169" spans="1:8" ht="90.75" customHeight="1" thickBot="1" x14ac:dyDescent="0.3">
      <c r="A169" s="31"/>
      <c r="B169" s="17"/>
      <c r="C169" s="24" t="s">
        <v>529</v>
      </c>
      <c r="D169" s="24"/>
      <c r="E169" s="24"/>
      <c r="F169" s="25"/>
      <c r="G169" s="21"/>
      <c r="H169" s="23"/>
    </row>
    <row r="170" spans="1:8" x14ac:dyDescent="0.25">
      <c r="A170" s="29">
        <v>24</v>
      </c>
      <c r="B170" s="15" t="s">
        <v>518</v>
      </c>
      <c r="C170" s="47" t="s">
        <v>528</v>
      </c>
      <c r="D170" s="47" t="s">
        <v>527</v>
      </c>
      <c r="E170" s="47" t="s">
        <v>526</v>
      </c>
      <c r="F170" s="47" t="s">
        <v>525</v>
      </c>
      <c r="G170" s="18" t="s">
        <v>513</v>
      </c>
      <c r="H170" s="19"/>
    </row>
    <row r="171" spans="1:8" x14ac:dyDescent="0.25">
      <c r="A171" s="30"/>
      <c r="B171" s="16"/>
      <c r="C171" s="46"/>
      <c r="D171" s="46"/>
      <c r="E171" s="46"/>
      <c r="F171" s="46"/>
      <c r="G171" s="11" t="s">
        <v>493</v>
      </c>
      <c r="H171" s="12">
        <v>15</v>
      </c>
    </row>
    <row r="172" spans="1:8" ht="102" customHeight="1" thickBot="1" x14ac:dyDescent="0.3">
      <c r="A172" s="30"/>
      <c r="B172" s="16"/>
      <c r="C172" s="45"/>
      <c r="D172" s="45"/>
      <c r="E172" s="45"/>
      <c r="F172" s="45"/>
      <c r="G172" s="20" t="s">
        <v>8</v>
      </c>
      <c r="H172" s="22">
        <f>SUM(H171:H171,)</f>
        <v>15</v>
      </c>
    </row>
    <row r="173" spans="1:8" ht="86.25" customHeight="1" thickBot="1" x14ac:dyDescent="0.3">
      <c r="A173" s="31"/>
      <c r="B173" s="17"/>
      <c r="C173" s="24" t="s">
        <v>524</v>
      </c>
      <c r="D173" s="24"/>
      <c r="E173" s="24"/>
      <c r="F173" s="25"/>
      <c r="G173" s="21"/>
      <c r="H173" s="23"/>
    </row>
    <row r="174" spans="1:8" x14ac:dyDescent="0.25">
      <c r="A174" s="29">
        <v>25</v>
      </c>
      <c r="B174" s="15" t="s">
        <v>518</v>
      </c>
      <c r="C174" s="47" t="s">
        <v>523</v>
      </c>
      <c r="D174" s="47" t="s">
        <v>522</v>
      </c>
      <c r="E174" s="47" t="s">
        <v>521</v>
      </c>
      <c r="F174" s="47" t="s">
        <v>520</v>
      </c>
      <c r="G174" s="18" t="s">
        <v>513</v>
      </c>
      <c r="H174" s="19"/>
    </row>
    <row r="175" spans="1:8" x14ac:dyDescent="0.25">
      <c r="A175" s="30"/>
      <c r="B175" s="16"/>
      <c r="C175" s="46"/>
      <c r="D175" s="46"/>
      <c r="E175" s="46"/>
      <c r="F175" s="46"/>
      <c r="G175" s="11" t="s">
        <v>493</v>
      </c>
      <c r="H175" s="12">
        <v>20</v>
      </c>
    </row>
    <row r="176" spans="1:8" ht="171" customHeight="1" thickBot="1" x14ac:dyDescent="0.3">
      <c r="A176" s="30"/>
      <c r="B176" s="16"/>
      <c r="C176" s="45"/>
      <c r="D176" s="45"/>
      <c r="E176" s="45"/>
      <c r="F176" s="45"/>
      <c r="G176" s="20" t="s">
        <v>8</v>
      </c>
      <c r="H176" s="22">
        <f>SUM(H175:H175,)</f>
        <v>20</v>
      </c>
    </row>
    <row r="177" spans="1:8" ht="81" customHeight="1" thickBot="1" x14ac:dyDescent="0.3">
      <c r="A177" s="31"/>
      <c r="B177" s="17"/>
      <c r="C177" s="24" t="s">
        <v>519</v>
      </c>
      <c r="D177" s="24"/>
      <c r="E177" s="24"/>
      <c r="F177" s="25"/>
      <c r="G177" s="21"/>
      <c r="H177" s="23"/>
    </row>
    <row r="178" spans="1:8" x14ac:dyDescent="0.25">
      <c r="A178" s="29">
        <v>26</v>
      </c>
      <c r="B178" s="15" t="s">
        <v>518</v>
      </c>
      <c r="C178" s="47" t="s">
        <v>517</v>
      </c>
      <c r="D178" s="47" t="s">
        <v>516</v>
      </c>
      <c r="E178" s="47" t="s">
        <v>515</v>
      </c>
      <c r="F178" s="47" t="s">
        <v>514</v>
      </c>
      <c r="G178" s="18" t="s">
        <v>513</v>
      </c>
      <c r="H178" s="19"/>
    </row>
    <row r="179" spans="1:8" x14ac:dyDescent="0.25">
      <c r="A179" s="30"/>
      <c r="B179" s="16"/>
      <c r="C179" s="46"/>
      <c r="D179" s="46"/>
      <c r="E179" s="46"/>
      <c r="F179" s="46"/>
      <c r="G179" s="11" t="s">
        <v>493</v>
      </c>
      <c r="H179" s="12">
        <v>20</v>
      </c>
    </row>
    <row r="180" spans="1:8" x14ac:dyDescent="0.25">
      <c r="A180" s="30"/>
      <c r="B180" s="16"/>
      <c r="C180" s="46"/>
      <c r="D180" s="46"/>
      <c r="E180" s="46"/>
      <c r="F180" s="46"/>
      <c r="G180" s="11" t="s">
        <v>491</v>
      </c>
      <c r="H180" s="12">
        <v>10</v>
      </c>
    </row>
    <row r="181" spans="1:8" ht="47.25" x14ac:dyDescent="0.25">
      <c r="A181" s="30"/>
      <c r="B181" s="16"/>
      <c r="C181" s="46"/>
      <c r="D181" s="46"/>
      <c r="E181" s="46"/>
      <c r="F181" s="46"/>
      <c r="G181" s="11" t="s">
        <v>490</v>
      </c>
      <c r="H181" s="12">
        <v>16</v>
      </c>
    </row>
    <row r="182" spans="1:8" ht="16.5" thickBot="1" x14ac:dyDescent="0.3">
      <c r="A182" s="30"/>
      <c r="B182" s="16"/>
      <c r="C182" s="45"/>
      <c r="D182" s="45"/>
      <c r="E182" s="45"/>
      <c r="F182" s="45"/>
      <c r="G182" s="20" t="s">
        <v>8</v>
      </c>
      <c r="H182" s="22">
        <f>SUM(H179:H181,)</f>
        <v>46</v>
      </c>
    </row>
    <row r="183" spans="1:8" ht="85.5" customHeight="1" thickBot="1" x14ac:dyDescent="0.3">
      <c r="A183" s="31"/>
      <c r="B183" s="17"/>
      <c r="C183" s="24" t="s">
        <v>512</v>
      </c>
      <c r="D183" s="24"/>
      <c r="E183" s="24"/>
      <c r="F183" s="25"/>
      <c r="G183" s="21"/>
      <c r="H183" s="23"/>
    </row>
    <row r="184" spans="1:8" ht="16.5" thickBot="1" x14ac:dyDescent="0.3">
      <c r="A184" s="37" t="s">
        <v>124</v>
      </c>
      <c r="B184" s="38"/>
      <c r="C184" s="38"/>
      <c r="D184" s="38"/>
      <c r="E184" s="39"/>
      <c r="F184" s="40">
        <f>H182+H176+H172+H168+H157+H152+H145+H139+H131+H127+H119+H115+H100+H91+H85+H77+H72+H66+H62+H57+H49+H43+H37+H29+H22+H15</f>
        <v>1270</v>
      </c>
      <c r="G184" s="41"/>
      <c r="H184" s="42"/>
    </row>
    <row r="185" spans="1:8" ht="409.6" customHeight="1" thickBot="1" x14ac:dyDescent="0.3">
      <c r="A185" s="32" t="s">
        <v>9</v>
      </c>
      <c r="B185" s="33"/>
      <c r="C185" s="34" t="s">
        <v>511</v>
      </c>
      <c r="D185" s="35"/>
      <c r="E185" s="35"/>
      <c r="F185" s="36"/>
      <c r="G185" s="13" t="s">
        <v>510</v>
      </c>
      <c r="H185" s="14" t="s">
        <v>508</v>
      </c>
    </row>
    <row r="186" spans="1:8" ht="409.6" customHeight="1" thickBot="1" x14ac:dyDescent="0.3">
      <c r="A186" s="32" t="s">
        <v>9</v>
      </c>
      <c r="B186" s="33"/>
      <c r="C186" s="34" t="s">
        <v>509</v>
      </c>
      <c r="D186" s="35"/>
      <c r="E186" s="35"/>
      <c r="F186" s="36"/>
      <c r="G186" s="13" t="s">
        <v>116</v>
      </c>
      <c r="H186" s="14" t="s">
        <v>508</v>
      </c>
    </row>
  </sheetData>
  <sheetProtection algorithmName="SHA-512" hashValue="yEHjXkcvyQ7c4Jy2lhOadC/kdgjMWB+/6LZw6SKYLwyQIbwTgsvvZuIfs5UBApTd/r6JsFhN4l6pE2p75WZ6nQ==" saltValue="BdcJXAT/l7JvksEjr9zBFw==" spinCount="100000" sheet="1" formatCells="0" formatColumns="0" formatRows="0" insertColumns="0" insertRows="0" autoFilter="0"/>
  <autoFilter ref="A1:H522" xr:uid="{00000000-0009-0000-0000-000000000000}"/>
  <mergeCells count="290">
    <mergeCell ref="C92:F92"/>
    <mergeCell ref="C93:C100"/>
    <mergeCell ref="D93:D100"/>
    <mergeCell ref="E93:E100"/>
    <mergeCell ref="F93:F100"/>
    <mergeCell ref="C102:C115"/>
    <mergeCell ref="D102:D115"/>
    <mergeCell ref="E102:E115"/>
    <mergeCell ref="F102:F115"/>
    <mergeCell ref="C121:C127"/>
    <mergeCell ref="D121:D127"/>
    <mergeCell ref="E121:E127"/>
    <mergeCell ref="F121:F127"/>
    <mergeCell ref="C129:C131"/>
    <mergeCell ref="D129:D131"/>
    <mergeCell ref="E129:E131"/>
    <mergeCell ref="F129:F131"/>
    <mergeCell ref="E178:E182"/>
    <mergeCell ref="F178:F182"/>
    <mergeCell ref="D68:D72"/>
    <mergeCell ref="E68:E72"/>
    <mergeCell ref="F68:F72"/>
    <mergeCell ref="C74:C77"/>
    <mergeCell ref="D74:D77"/>
    <mergeCell ref="E74:E77"/>
    <mergeCell ref="F74:F77"/>
    <mergeCell ref="C79:C85"/>
    <mergeCell ref="E174:E176"/>
    <mergeCell ref="F174:F176"/>
    <mergeCell ref="A178:A183"/>
    <mergeCell ref="B178:B183"/>
    <mergeCell ref="G178:H178"/>
    <mergeCell ref="G182:G183"/>
    <mergeCell ref="H182:H183"/>
    <mergeCell ref="C183:F183"/>
    <mergeCell ref="C178:C182"/>
    <mergeCell ref="D178:D182"/>
    <mergeCell ref="E170:E172"/>
    <mergeCell ref="F170:F172"/>
    <mergeCell ref="A174:A177"/>
    <mergeCell ref="B174:B177"/>
    <mergeCell ref="G174:H174"/>
    <mergeCell ref="G176:G177"/>
    <mergeCell ref="H176:H177"/>
    <mergeCell ref="C177:F177"/>
    <mergeCell ref="C174:C176"/>
    <mergeCell ref="D174:D176"/>
    <mergeCell ref="E159:E168"/>
    <mergeCell ref="F159:F168"/>
    <mergeCell ref="A170:A173"/>
    <mergeCell ref="B170:B173"/>
    <mergeCell ref="G170:H170"/>
    <mergeCell ref="G172:G173"/>
    <mergeCell ref="H172:H173"/>
    <mergeCell ref="C173:F173"/>
    <mergeCell ref="C170:C172"/>
    <mergeCell ref="D170:D172"/>
    <mergeCell ref="F154:F157"/>
    <mergeCell ref="A159:A169"/>
    <mergeCell ref="B159:B169"/>
    <mergeCell ref="G159:H159"/>
    <mergeCell ref="G165:H165"/>
    <mergeCell ref="G168:G169"/>
    <mergeCell ref="H168:H169"/>
    <mergeCell ref="C169:F169"/>
    <mergeCell ref="C159:C168"/>
    <mergeCell ref="D159:D168"/>
    <mergeCell ref="F147:F152"/>
    <mergeCell ref="A154:A158"/>
    <mergeCell ref="B154:B158"/>
    <mergeCell ref="G154:H154"/>
    <mergeCell ref="G157:G158"/>
    <mergeCell ref="H157:H158"/>
    <mergeCell ref="C158:F158"/>
    <mergeCell ref="C154:C157"/>
    <mergeCell ref="D154:D157"/>
    <mergeCell ref="E154:E157"/>
    <mergeCell ref="A147:A153"/>
    <mergeCell ref="B147:B153"/>
    <mergeCell ref="G147:H147"/>
    <mergeCell ref="G150:H150"/>
    <mergeCell ref="G152:G153"/>
    <mergeCell ref="H152:H153"/>
    <mergeCell ref="C153:F153"/>
    <mergeCell ref="C147:C152"/>
    <mergeCell ref="D147:D152"/>
    <mergeCell ref="E147:E152"/>
    <mergeCell ref="A141:A146"/>
    <mergeCell ref="B141:B146"/>
    <mergeCell ref="G141:H141"/>
    <mergeCell ref="G145:G146"/>
    <mergeCell ref="H145:H146"/>
    <mergeCell ref="C146:F146"/>
    <mergeCell ref="C141:C145"/>
    <mergeCell ref="D141:D145"/>
    <mergeCell ref="E141:E145"/>
    <mergeCell ref="F141:F145"/>
    <mergeCell ref="G137:H137"/>
    <mergeCell ref="G139:G140"/>
    <mergeCell ref="H139:H140"/>
    <mergeCell ref="C140:F140"/>
    <mergeCell ref="C133:C139"/>
    <mergeCell ref="D133:D139"/>
    <mergeCell ref="E133:E139"/>
    <mergeCell ref="F133:F139"/>
    <mergeCell ref="A184:E184"/>
    <mergeCell ref="F184:H184"/>
    <mergeCell ref="A185:B185"/>
    <mergeCell ref="C185:F185"/>
    <mergeCell ref="H127:H128"/>
    <mergeCell ref="C128:F128"/>
    <mergeCell ref="A133:A140"/>
    <mergeCell ref="B133:B140"/>
    <mergeCell ref="G133:H133"/>
    <mergeCell ref="G135:H135"/>
    <mergeCell ref="A186:B186"/>
    <mergeCell ref="C186:F186"/>
    <mergeCell ref="G117:H117"/>
    <mergeCell ref="B117:B120"/>
    <mergeCell ref="G121:H121"/>
    <mergeCell ref="G123:H123"/>
    <mergeCell ref="G125:H125"/>
    <mergeCell ref="G127:G128"/>
    <mergeCell ref="H119:H120"/>
    <mergeCell ref="C120:F120"/>
    <mergeCell ref="A129:A132"/>
    <mergeCell ref="B129:B132"/>
    <mergeCell ref="G129:H129"/>
    <mergeCell ref="G131:G132"/>
    <mergeCell ref="H131:H132"/>
    <mergeCell ref="C132:F132"/>
    <mergeCell ref="G119:G120"/>
    <mergeCell ref="B93:B101"/>
    <mergeCell ref="G93:H93"/>
    <mergeCell ref="G95:H95"/>
    <mergeCell ref="G100:G101"/>
    <mergeCell ref="H100:H101"/>
    <mergeCell ref="C101:F101"/>
    <mergeCell ref="C117:C119"/>
    <mergeCell ref="D117:D119"/>
    <mergeCell ref="E117:E119"/>
    <mergeCell ref="D24:D29"/>
    <mergeCell ref="E24:E29"/>
    <mergeCell ref="F24:F29"/>
    <mergeCell ref="B102:B116"/>
    <mergeCell ref="G102:H102"/>
    <mergeCell ref="G104:H104"/>
    <mergeCell ref="G110:H110"/>
    <mergeCell ref="G115:G116"/>
    <mergeCell ref="H115:H116"/>
    <mergeCell ref="C116:F116"/>
    <mergeCell ref="D17:D22"/>
    <mergeCell ref="E17:E22"/>
    <mergeCell ref="F17:F22"/>
    <mergeCell ref="B24:B30"/>
    <mergeCell ref="G24:H24"/>
    <mergeCell ref="G26:H26"/>
    <mergeCell ref="G29:G30"/>
    <mergeCell ref="H29:H30"/>
    <mergeCell ref="C30:F30"/>
    <mergeCell ref="C24:C29"/>
    <mergeCell ref="D2:D15"/>
    <mergeCell ref="E2:E15"/>
    <mergeCell ref="F2:F15"/>
    <mergeCell ref="B17:B23"/>
    <mergeCell ref="G17:H17"/>
    <mergeCell ref="G20:H20"/>
    <mergeCell ref="G22:G23"/>
    <mergeCell ref="H22:H23"/>
    <mergeCell ref="C23:F23"/>
    <mergeCell ref="C17:C22"/>
    <mergeCell ref="B2:B16"/>
    <mergeCell ref="G2:H2"/>
    <mergeCell ref="G6:H6"/>
    <mergeCell ref="G8:H8"/>
    <mergeCell ref="G11:H11"/>
    <mergeCell ref="G13:H13"/>
    <mergeCell ref="G15:G16"/>
    <mergeCell ref="H15:H16"/>
    <mergeCell ref="C16:F16"/>
    <mergeCell ref="C2:C15"/>
    <mergeCell ref="A2:A16"/>
    <mergeCell ref="A17:A23"/>
    <mergeCell ref="A24:A30"/>
    <mergeCell ref="A74:A78"/>
    <mergeCell ref="A79:A86"/>
    <mergeCell ref="A31:A38"/>
    <mergeCell ref="A39:A44"/>
    <mergeCell ref="A45:A50"/>
    <mergeCell ref="A51:A58"/>
    <mergeCell ref="A59:A63"/>
    <mergeCell ref="F31:F37"/>
    <mergeCell ref="A87:A92"/>
    <mergeCell ref="A93:A101"/>
    <mergeCell ref="A102:A116"/>
    <mergeCell ref="A117:A120"/>
    <mergeCell ref="A121:A128"/>
    <mergeCell ref="A64:A67"/>
    <mergeCell ref="A68:A73"/>
    <mergeCell ref="F117:F119"/>
    <mergeCell ref="B121:B128"/>
    <mergeCell ref="F39:F43"/>
    <mergeCell ref="B31:B38"/>
    <mergeCell ref="G31:H31"/>
    <mergeCell ref="G34:H34"/>
    <mergeCell ref="G37:G38"/>
    <mergeCell ref="H37:H38"/>
    <mergeCell ref="C38:F38"/>
    <mergeCell ref="C31:C37"/>
    <mergeCell ref="D31:D37"/>
    <mergeCell ref="E31:E37"/>
    <mergeCell ref="F45:F49"/>
    <mergeCell ref="B39:B44"/>
    <mergeCell ref="G39:H39"/>
    <mergeCell ref="G41:H41"/>
    <mergeCell ref="G43:G44"/>
    <mergeCell ref="H43:H44"/>
    <mergeCell ref="C44:F44"/>
    <mergeCell ref="C39:C43"/>
    <mergeCell ref="D39:D43"/>
    <mergeCell ref="E39:E43"/>
    <mergeCell ref="F51:F57"/>
    <mergeCell ref="B45:B50"/>
    <mergeCell ref="G45:H45"/>
    <mergeCell ref="G47:H47"/>
    <mergeCell ref="G49:G50"/>
    <mergeCell ref="H49:H50"/>
    <mergeCell ref="C50:F50"/>
    <mergeCell ref="C45:C49"/>
    <mergeCell ref="D45:D49"/>
    <mergeCell ref="E45:E49"/>
    <mergeCell ref="B51:B58"/>
    <mergeCell ref="G51:H51"/>
    <mergeCell ref="G53:H53"/>
    <mergeCell ref="G55:H55"/>
    <mergeCell ref="G57:G58"/>
    <mergeCell ref="H57:H58"/>
    <mergeCell ref="C58:F58"/>
    <mergeCell ref="C51:C57"/>
    <mergeCell ref="D51:D57"/>
    <mergeCell ref="E51:E57"/>
    <mergeCell ref="B59:B63"/>
    <mergeCell ref="G59:H59"/>
    <mergeCell ref="G62:G63"/>
    <mergeCell ref="H62:H63"/>
    <mergeCell ref="C63:F63"/>
    <mergeCell ref="C59:C62"/>
    <mergeCell ref="D59:D62"/>
    <mergeCell ref="E59:E62"/>
    <mergeCell ref="F59:F62"/>
    <mergeCell ref="C68:C72"/>
    <mergeCell ref="B64:B67"/>
    <mergeCell ref="G64:H64"/>
    <mergeCell ref="G66:G67"/>
    <mergeCell ref="H66:H67"/>
    <mergeCell ref="C67:F67"/>
    <mergeCell ref="C64:C66"/>
    <mergeCell ref="D64:D66"/>
    <mergeCell ref="E64:E66"/>
    <mergeCell ref="F64:F66"/>
    <mergeCell ref="B79:B86"/>
    <mergeCell ref="G79:H79"/>
    <mergeCell ref="G81:H81"/>
    <mergeCell ref="G83:H83"/>
    <mergeCell ref="G85:G86"/>
    <mergeCell ref="H85:H86"/>
    <mergeCell ref="C86:F86"/>
    <mergeCell ref="D79:D85"/>
    <mergeCell ref="E79:E85"/>
    <mergeCell ref="F79:F85"/>
    <mergeCell ref="G89:H89"/>
    <mergeCell ref="G91:G92"/>
    <mergeCell ref="H91:H92"/>
    <mergeCell ref="G77:G78"/>
    <mergeCell ref="H77:H78"/>
    <mergeCell ref="C78:F78"/>
    <mergeCell ref="C87:C91"/>
    <mergeCell ref="D87:D91"/>
    <mergeCell ref="E87:E91"/>
    <mergeCell ref="F87:F91"/>
    <mergeCell ref="B68:B73"/>
    <mergeCell ref="B74:B78"/>
    <mergeCell ref="B87:B92"/>
    <mergeCell ref="G68:H68"/>
    <mergeCell ref="G70:H70"/>
    <mergeCell ref="G72:G73"/>
    <mergeCell ref="H72:H73"/>
    <mergeCell ref="C73:F73"/>
    <mergeCell ref="G74:H74"/>
    <mergeCell ref="G87:H8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2025-06-24T07:32:34Z</dcterms:modified>
</cp:coreProperties>
</file>